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035" windowHeight="5820"/>
  </bookViews>
  <sheets>
    <sheet name="2014" sheetId="5" r:id="rId1"/>
    <sheet name="2013" sheetId="1" r:id="rId2"/>
    <sheet name="2012" sheetId="2" r:id="rId3"/>
    <sheet name="2011" sheetId="3" r:id="rId4"/>
  </sheets>
  <definedNames>
    <definedName name="_xlnm.Print_Area" localSheetId="3">'2011'!$A$1:$H$55</definedName>
    <definedName name="_xlnm.Print_Area" localSheetId="2">'2012'!$A$1:$H$54</definedName>
    <definedName name="_xlnm.Print_Area" localSheetId="1">'2013'!$A$1:$H$55</definedName>
  </definedNames>
  <calcPr calcId="125725"/>
</workbook>
</file>

<file path=xl/calcChain.xml><?xml version="1.0" encoding="utf-8"?>
<calcChain xmlns="http://schemas.openxmlformats.org/spreadsheetml/2006/main">
  <c r="G14" i="5"/>
  <c r="G15"/>
  <c r="G16"/>
  <c r="G17"/>
  <c r="G13"/>
  <c r="E17"/>
  <c r="G6"/>
  <c r="G7"/>
  <c r="G8"/>
  <c r="G9"/>
  <c r="G5"/>
  <c r="E9"/>
  <c r="C9"/>
  <c r="G50" i="1"/>
  <c r="G51"/>
  <c r="G52"/>
  <c r="G49"/>
  <c r="G53" s="1"/>
  <c r="E53"/>
  <c r="C53"/>
  <c r="D42"/>
  <c r="C42" s="1"/>
  <c r="B42"/>
  <c r="E42"/>
  <c r="F41"/>
  <c r="G41" s="1"/>
  <c r="G40"/>
  <c r="F40"/>
  <c r="G14" i="2"/>
  <c r="G15"/>
  <c r="G16"/>
  <c r="G17"/>
  <c r="G13"/>
  <c r="G6"/>
  <c r="G7"/>
  <c r="G8"/>
  <c r="G9"/>
  <c r="G5"/>
  <c r="G14" i="1"/>
  <c r="G15"/>
  <c r="G16"/>
  <c r="G17"/>
  <c r="G13"/>
  <c r="G6"/>
  <c r="G7"/>
  <c r="G8"/>
  <c r="G9"/>
  <c r="G5"/>
  <c r="G17" i="3"/>
  <c r="G16"/>
  <c r="G15"/>
  <c r="G14"/>
  <c r="G13"/>
  <c r="G6"/>
  <c r="G7"/>
  <c r="G8"/>
  <c r="G9"/>
  <c r="G5"/>
  <c r="F24" i="1"/>
  <c r="F24" i="3"/>
  <c r="F24" i="2"/>
  <c r="G42" i="1" l="1"/>
  <c r="F42"/>
  <c r="C40" i="3"/>
  <c r="C39"/>
  <c r="C39" i="2"/>
  <c r="C40"/>
  <c r="E41" l="1"/>
  <c r="D41"/>
  <c r="B41"/>
  <c r="F40"/>
  <c r="G40" s="1"/>
  <c r="F39"/>
  <c r="G39" s="1"/>
  <c r="E41" i="3"/>
  <c r="D41"/>
  <c r="B41"/>
  <c r="F40"/>
  <c r="G40" s="1"/>
  <c r="F39"/>
  <c r="G39" s="1"/>
  <c r="C41" l="1"/>
  <c r="C41" i="2"/>
  <c r="F41"/>
  <c r="G41" s="1"/>
  <c r="F41" i="3"/>
  <c r="G41" s="1"/>
</calcChain>
</file>

<file path=xl/sharedStrings.xml><?xml version="1.0" encoding="utf-8"?>
<sst xmlns="http://schemas.openxmlformats.org/spreadsheetml/2006/main" count="349" uniqueCount="66">
  <si>
    <t>г. Москва</t>
  </si>
  <si>
    <t>Московская область</t>
  </si>
  <si>
    <t>Всего по ОАО "МОЭСК"</t>
  </si>
  <si>
    <t>Наименование показателя</t>
  </si>
  <si>
    <t>Объем</t>
  </si>
  <si>
    <t>Тариф</t>
  </si>
  <si>
    <t>Стоимость</t>
  </si>
  <si>
    <t>Электрическая энергия (э/э)</t>
  </si>
  <si>
    <t>Стоимость э/э, подлежащей оплате</t>
  </si>
  <si>
    <t>Плановая стоимость учтена РЭК г. Москвы и ТЭК МО при тарифном регулировании 2011 года</t>
  </si>
  <si>
    <t>Плановая стоимость учтена РЭК г. Москвы и Комитетом по ценам и тарифам Московской области при тарифном регулировании 2012 года.</t>
  </si>
  <si>
    <t>Плановая стоимость учтена РЭК г. Москвы и Комитетом по ценам и тарифам Московской области при тарифном регулировании 2013 года.</t>
  </si>
  <si>
    <t>Нормативные потери</t>
  </si>
  <si>
    <t>Отклонение от норматива потерь</t>
  </si>
  <si>
    <t>ВН</t>
  </si>
  <si>
    <t>СН-1</t>
  </si>
  <si>
    <t>НН</t>
  </si>
  <si>
    <t>млн кВтч</t>
  </si>
  <si>
    <t>%</t>
  </si>
  <si>
    <t>Всего</t>
  </si>
  <si>
    <t>СН-2</t>
  </si>
  <si>
    <t xml:space="preserve">Уровень напряжения </t>
  </si>
  <si>
    <t xml:space="preserve">Плановый баланс электрической энергии по уровням напряжения на 2012 год </t>
  </si>
  <si>
    <t xml:space="preserve">Плановый баланс мощности по уровням напряжения на 2012 год </t>
  </si>
  <si>
    <t xml:space="preserve">Плановый баланс электрической энергии по уровням напряжения на 2013 год </t>
  </si>
  <si>
    <t xml:space="preserve">Плановый баланс мощности по уровням напряжения на 2013 год </t>
  </si>
  <si>
    <t xml:space="preserve">Плановый баланс мощности по уровням напряжения на 2011 год </t>
  </si>
  <si>
    <t xml:space="preserve">Плановый баланс электрической энергии по уровням напряжения на 2011 год </t>
  </si>
  <si>
    <t>Соотношение размера потерь и
количества фактически переданной э/э по сетям ОАО «МОЭСК» с учетом передачи эл.сетей в ОАО "ОЭК"</t>
  </si>
  <si>
    <t>млн кВт*ч</t>
  </si>
  <si>
    <t>млн руб. без НДС</t>
  </si>
  <si>
    <t>млн руб. с НДС</t>
  </si>
  <si>
    <t>коп./кВтч</t>
  </si>
  <si>
    <t>Фактические объем и стоимость электрической энергии для компенсации потерь в 2012 году</t>
  </si>
  <si>
    <t>Плановая стоимость электрической энергии для компенсации потерь на 2012 год</t>
  </si>
  <si>
    <t>Плановая стоимость электрической энергии для компенсации потерь на 2013 год</t>
  </si>
  <si>
    <t>Фактические объем и стоимость электрической энергии для компенсации потерь в 2013 году</t>
  </si>
  <si>
    <t>Фактические объем и стоимость электрической энергии для компенсации потерь в 2011 году</t>
  </si>
  <si>
    <t>Плановая стоимость электрической энергии для компенсации потерь на 2011 год</t>
  </si>
  <si>
    <t>Фактические потери электрической энергии за 2011 год</t>
  </si>
  <si>
    <t>Фактические потери электрической энергии за 2012 год</t>
  </si>
  <si>
    <t>Стоимость потерь э/э, 
учтенная в тарифах (ценах) на э/э на ОРЭМ</t>
  </si>
  <si>
    <t>Таблица 1</t>
  </si>
  <si>
    <t>Таблица 2</t>
  </si>
  <si>
    <t>Таблица 3</t>
  </si>
  <si>
    <t>Таблица 4</t>
  </si>
  <si>
    <t xml:space="preserve">Всего по ОАО "МОЭСК" </t>
  </si>
  <si>
    <t>Фактические потери электрической энергии за 2013 год</t>
  </si>
  <si>
    <t>Таблица 5</t>
  </si>
  <si>
    <t>Потери, %</t>
  </si>
  <si>
    <t>Нормативы потерь на 2012 год</t>
  </si>
  <si>
    <t>Нормативы потерь на 2013 год</t>
  </si>
  <si>
    <t>Нормативы потерь на 2011 год</t>
  </si>
  <si>
    <t>Отпуск в сеть, млн кВтч</t>
  </si>
  <si>
    <t xml:space="preserve">Плановый баланс электрической энергии и мощности по уровням напряжения на 2011 год </t>
  </si>
  <si>
    <t xml:space="preserve">Плановый баланс электрической энергии и мощности по уровням напряжения на 2012 год </t>
  </si>
  <si>
    <t xml:space="preserve">Плановый баланс электрической энергии и мощности по уровням напряжения на 2013 год </t>
  </si>
  <si>
    <t xml:space="preserve">Плановый баланс электрической энергии по уровням напряжения на 2014 год </t>
  </si>
  <si>
    <t xml:space="preserve">Плановый баланс электрической энергии и мощности по уровням напряжения на 2014 год </t>
  </si>
  <si>
    <t xml:space="preserve">Плановый баланс мощности по уровням напряжения на 2014 год </t>
  </si>
  <si>
    <t>Плановая стоимость электрической энергии для компенсации потерь на 2014 год</t>
  </si>
  <si>
    <t>Нормативы потерь на 2014 год</t>
  </si>
  <si>
    <t>Плановая стоимость учтена РЭК г. Москвы и Комитетом по ценам и тарифам Московской области при тарифном регулировании 2014 года.</t>
  </si>
  <si>
    <t>Фактические объем и стоимость электрической энергии для компенсации потерь в 2014 году</t>
  </si>
  <si>
    <t>Фактические потери электрической энергии в 2014 году</t>
  </si>
  <si>
    <t>млн кВт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</si>
</sst>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#,##0.0000"/>
    <numFmt numFmtId="166" formatCode="_-* #,##0.0000_р_._-;\-* #,##0.0000_р_._-;_-* &quot;-&quot;??_р_._-;_-@_-"/>
  </numFmts>
  <fonts count="1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b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</font>
    <font>
      <sz val="10"/>
      <color theme="0"/>
      <name val="Arial Cyr"/>
      <charset val="204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2" fillId="2" borderId="2" applyNumberFormat="0" applyFont="0" applyAlignment="0" applyProtection="0"/>
  </cellStyleXfs>
  <cellXfs count="120">
    <xf numFmtId="0" fontId="0" fillId="0" borderId="0" xfId="0"/>
    <xf numFmtId="164" fontId="7" fillId="0" borderId="3" xfId="1" applyNumberFormat="1" applyFont="1" applyBorder="1" applyAlignment="1">
      <alignment horizontal="center" vertical="center"/>
    </xf>
    <xf numFmtId="164" fontId="7" fillId="0" borderId="3" xfId="1" applyNumberFormat="1" applyFont="1" applyFill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/>
    <xf numFmtId="0" fontId="7" fillId="0" borderId="0" xfId="0" applyFont="1" applyBorder="1"/>
    <xf numFmtId="0" fontId="7" fillId="0" borderId="0" xfId="0" applyFont="1"/>
    <xf numFmtId="0" fontId="5" fillId="0" borderId="0" xfId="0" applyFont="1" applyFill="1" applyBorder="1"/>
    <xf numFmtId="0" fontId="5" fillId="0" borderId="3" xfId="0" applyFont="1" applyBorder="1"/>
    <xf numFmtId="0" fontId="7" fillId="0" borderId="3" xfId="0" applyFont="1" applyFill="1" applyBorder="1"/>
    <xf numFmtId="2" fontId="5" fillId="0" borderId="3" xfId="0" applyNumberFormat="1" applyFont="1" applyBorder="1"/>
    <xf numFmtId="2" fontId="7" fillId="0" borderId="3" xfId="0" applyNumberFormat="1" applyFont="1" applyBorder="1"/>
    <xf numFmtId="4" fontId="5" fillId="0" borderId="3" xfId="0" applyNumberFormat="1" applyFont="1" applyBorder="1"/>
    <xf numFmtId="4" fontId="7" fillId="0" borderId="3" xfId="0" applyNumberFormat="1" applyFont="1" applyBorder="1"/>
    <xf numFmtId="0" fontId="7" fillId="0" borderId="3" xfId="0" applyFont="1" applyBorder="1" applyAlignment="1">
      <alignment wrapText="1"/>
    </xf>
    <xf numFmtId="0" fontId="8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/>
    </xf>
    <xf numFmtId="4" fontId="7" fillId="0" borderId="3" xfId="0" applyNumberFormat="1" applyFont="1" applyFill="1" applyBorder="1"/>
    <xf numFmtId="4" fontId="5" fillId="0" borderId="5" xfId="0" applyNumberFormat="1" applyFont="1" applyBorder="1"/>
    <xf numFmtId="4" fontId="7" fillId="0" borderId="5" xfId="0" applyNumberFormat="1" applyFont="1" applyBorder="1"/>
    <xf numFmtId="4" fontId="7" fillId="0" borderId="5" xfId="0" applyNumberFormat="1" applyFont="1" applyFill="1" applyBorder="1"/>
    <xf numFmtId="4" fontId="7" fillId="0" borderId="3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2" fontId="5" fillId="0" borderId="5" xfId="0" applyNumberFormat="1" applyFont="1" applyBorder="1"/>
    <xf numFmtId="2" fontId="7" fillId="0" borderId="5" xfId="0" applyNumberFormat="1" applyFont="1" applyBorder="1"/>
    <xf numFmtId="2" fontId="7" fillId="0" borderId="3" xfId="0" applyNumberFormat="1" applyFont="1" applyFill="1" applyBorder="1"/>
    <xf numFmtId="2" fontId="7" fillId="0" borderId="5" xfId="0" applyNumberFormat="1" applyFont="1" applyFill="1" applyBorder="1"/>
    <xf numFmtId="165" fontId="7" fillId="0" borderId="3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4" fontId="5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" fontId="0" fillId="0" borderId="0" xfId="0" applyNumberFormat="1"/>
    <xf numFmtId="0" fontId="7" fillId="4" borderId="0" xfId="0" applyFont="1" applyFill="1"/>
    <xf numFmtId="0" fontId="7" fillId="4" borderId="0" xfId="0" applyFont="1" applyFill="1" applyBorder="1" applyAlignment="1">
      <alignment horizontal="left" vertical="center"/>
    </xf>
    <xf numFmtId="4" fontId="5" fillId="0" borderId="3" xfId="0" applyNumberFormat="1" applyFont="1" applyBorder="1" applyAlignment="1">
      <alignment horizontal="right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4" fontId="7" fillId="5" borderId="3" xfId="0" applyNumberFormat="1" applyFont="1" applyFill="1" applyBorder="1"/>
    <xf numFmtId="4" fontId="5" fillId="5" borderId="3" xfId="0" applyNumberFormat="1" applyFont="1" applyFill="1" applyBorder="1"/>
    <xf numFmtId="0" fontId="7" fillId="5" borderId="3" xfId="0" applyFont="1" applyFill="1" applyBorder="1" applyAlignment="1">
      <alignment horizontal="left" vertical="center"/>
    </xf>
    <xf numFmtId="4" fontId="7" fillId="5" borderId="3" xfId="0" applyNumberFormat="1" applyFont="1" applyFill="1" applyBorder="1" applyAlignment="1">
      <alignment horizontal="right"/>
    </xf>
    <xf numFmtId="0" fontId="5" fillId="5" borderId="3" xfId="0" applyFont="1" applyFill="1" applyBorder="1" applyAlignment="1">
      <alignment horizontal="left" vertical="center"/>
    </xf>
    <xf numFmtId="4" fontId="5" fillId="5" borderId="3" xfId="0" applyNumberFormat="1" applyFont="1" applyFill="1" applyBorder="1" applyAlignment="1">
      <alignment horizontal="right"/>
    </xf>
    <xf numFmtId="4" fontId="7" fillId="5" borderId="5" xfId="0" applyNumberFormat="1" applyFont="1" applyFill="1" applyBorder="1"/>
    <xf numFmtId="4" fontId="5" fillId="5" borderId="5" xfId="0" applyNumberFormat="1" applyFont="1" applyFill="1" applyBorder="1"/>
    <xf numFmtId="2" fontId="7" fillId="5" borderId="3" xfId="0" applyNumberFormat="1" applyFont="1" applyFill="1" applyBorder="1"/>
    <xf numFmtId="2" fontId="5" fillId="5" borderId="3" xfId="0" applyNumberFormat="1" applyFont="1" applyFill="1" applyBorder="1"/>
    <xf numFmtId="0" fontId="7" fillId="6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3" fontId="5" fillId="5" borderId="0" xfId="0" applyNumberFormat="1" applyFont="1" applyFill="1" applyBorder="1" applyAlignment="1">
      <alignment horizontal="right" vertical="center"/>
    </xf>
    <xf numFmtId="165" fontId="5" fillId="5" borderId="0" xfId="0" applyNumberFormat="1" applyFont="1" applyFill="1" applyBorder="1" applyAlignment="1">
      <alignment horizontal="right" vertical="center"/>
    </xf>
    <xf numFmtId="0" fontId="0" fillId="5" borderId="0" xfId="0" applyFill="1"/>
    <xf numFmtId="0" fontId="5" fillId="5" borderId="0" xfId="0" applyFont="1" applyFill="1" applyBorder="1" applyAlignment="1">
      <alignment horizontal="left" vertical="top"/>
    </xf>
    <xf numFmtId="0" fontId="0" fillId="5" borderId="0" xfId="0" applyFill="1" applyBorder="1"/>
    <xf numFmtId="0" fontId="7" fillId="5" borderId="0" xfId="0" applyFont="1" applyFill="1"/>
    <xf numFmtId="0" fontId="5" fillId="5" borderId="0" xfId="0" applyFont="1" applyFill="1" applyBorder="1" applyAlignment="1">
      <alignment horizontal="left" vertical="center" wrapText="1"/>
    </xf>
    <xf numFmtId="4" fontId="5" fillId="5" borderId="0" xfId="0" applyNumberFormat="1" applyFont="1" applyFill="1" applyBorder="1" applyAlignment="1">
      <alignment horizontal="right" vertical="center"/>
    </xf>
    <xf numFmtId="0" fontId="7" fillId="5" borderId="0" xfId="0" applyFont="1" applyFill="1" applyAlignment="1"/>
    <xf numFmtId="0" fontId="0" fillId="5" borderId="0" xfId="0" applyFill="1" applyAlignment="1"/>
    <xf numFmtId="0" fontId="6" fillId="5" borderId="0" xfId="0" applyFont="1" applyFill="1"/>
    <xf numFmtId="43" fontId="0" fillId="5" borderId="0" xfId="0" applyNumberFormat="1" applyFill="1"/>
    <xf numFmtId="164" fontId="5" fillId="5" borderId="0" xfId="1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wrapText="1"/>
    </xf>
    <xf numFmtId="0" fontId="5" fillId="5" borderId="0" xfId="0" applyFont="1" applyFill="1" applyBorder="1"/>
    <xf numFmtId="0" fontId="7" fillId="5" borderId="0" xfId="0" applyFont="1" applyFill="1" applyBorder="1"/>
    <xf numFmtId="4" fontId="12" fillId="5" borderId="3" xfId="0" applyNumberFormat="1" applyFont="1" applyFill="1" applyBorder="1" applyAlignment="1">
      <alignment horizontal="right"/>
    </xf>
    <xf numFmtId="4" fontId="13" fillId="5" borderId="3" xfId="0" applyNumberFormat="1" applyFont="1" applyFill="1" applyBorder="1" applyAlignment="1">
      <alignment horizontal="right"/>
    </xf>
    <xf numFmtId="43" fontId="12" fillId="0" borderId="3" xfId="1" applyNumberFormat="1" applyFont="1" applyBorder="1" applyAlignment="1">
      <alignment horizontal="center" vertical="center"/>
    </xf>
    <xf numFmtId="166" fontId="12" fillId="0" borderId="3" xfId="1" applyNumberFormat="1" applyFont="1" applyBorder="1" applyAlignment="1">
      <alignment horizontal="center" vertical="center"/>
    </xf>
    <xf numFmtId="43" fontId="12" fillId="0" borderId="3" xfId="1" applyNumberFormat="1" applyFont="1" applyFill="1" applyBorder="1" applyAlignment="1">
      <alignment horizontal="center" vertical="center"/>
    </xf>
    <xf numFmtId="43" fontId="12" fillId="0" borderId="3" xfId="0" applyNumberFormat="1" applyFont="1" applyBorder="1" applyAlignment="1">
      <alignment horizontal="center" vertical="center"/>
    </xf>
    <xf numFmtId="43" fontId="13" fillId="0" borderId="3" xfId="1" applyNumberFormat="1" applyFont="1" applyBorder="1" applyAlignment="1">
      <alignment horizontal="center" vertical="center"/>
    </xf>
    <xf numFmtId="166" fontId="13" fillId="0" borderId="3" xfId="1" applyNumberFormat="1" applyFont="1" applyBorder="1" applyAlignment="1">
      <alignment horizontal="center" vertical="center"/>
    </xf>
    <xf numFmtId="43" fontId="13" fillId="0" borderId="3" xfId="1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" fontId="12" fillId="5" borderId="3" xfId="0" applyNumberFormat="1" applyFont="1" applyFill="1" applyBorder="1"/>
    <xf numFmtId="0" fontId="0" fillId="0" borderId="7" xfId="0" applyBorder="1" applyAlignment="1"/>
    <xf numFmtId="0" fontId="0" fillId="0" borderId="4" xfId="0" applyBorder="1" applyAlignment="1"/>
    <xf numFmtId="0" fontId="5" fillId="5" borderId="8" xfId="0" applyFont="1" applyFill="1" applyBorder="1" applyAlignment="1"/>
    <xf numFmtId="0" fontId="0" fillId="0" borderId="8" xfId="0" applyBorder="1" applyAlignment="1"/>
    <xf numFmtId="0" fontId="5" fillId="5" borderId="9" xfId="0" applyFont="1" applyFill="1" applyBorder="1" applyAlignment="1"/>
    <xf numFmtId="0" fontId="0" fillId="0" borderId="9" xfId="0" applyBorder="1" applyAlignment="1"/>
    <xf numFmtId="0" fontId="7" fillId="6" borderId="0" xfId="0" applyFont="1" applyFill="1" applyBorder="1" applyAlignment="1">
      <alignment horizontal="left" vertical="top"/>
    </xf>
    <xf numFmtId="0" fontId="0" fillId="0" borderId="0" xfId="0" applyAlignment="1"/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0" fillId="5" borderId="3" xfId="0" applyFill="1" applyBorder="1" applyAlignment="1"/>
    <xf numFmtId="0" fontId="0" fillId="5" borderId="3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</cellXfs>
  <cellStyles count="11">
    <cellStyle name="Обычный" xfId="0" builtinId="0"/>
    <cellStyle name="Обычный 2" xfId="2"/>
    <cellStyle name="Обычный 3 2" xfId="3"/>
    <cellStyle name="Процентный 10 10" xfId="4"/>
    <cellStyle name="Процентный 2" xfId="5"/>
    <cellStyle name="Процентный 2 2" xfId="6"/>
    <cellStyle name="Процентный 4" xfId="7"/>
    <cellStyle name="Стиль 1" xfId="8"/>
    <cellStyle name="Финансовый" xfId="1" builtinId="3"/>
    <cellStyle name="Финансовый 11" xfId="9"/>
    <cellStyle name="㼿㼿?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BreakPreview" zoomScale="80" zoomScaleSheetLayoutView="80" workbookViewId="0">
      <selection activeCell="H18" sqref="H18"/>
    </sheetView>
  </sheetViews>
  <sheetFormatPr defaultRowHeight="12.75"/>
  <cols>
    <col min="1" max="1" width="33.5703125" customWidth="1"/>
    <col min="2" max="2" width="23" customWidth="1"/>
    <col min="3" max="3" width="17" customWidth="1"/>
    <col min="4" max="4" width="20.140625" customWidth="1"/>
    <col min="5" max="5" width="25.140625" customWidth="1"/>
    <col min="6" max="6" width="22.42578125" customWidth="1"/>
    <col min="7" max="7" width="23.5703125" customWidth="1"/>
    <col min="8" max="8" width="22.42578125" customWidth="1"/>
  </cols>
  <sheetData>
    <row r="1" spans="1:8" ht="15" customHeight="1">
      <c r="A1" s="43" t="s">
        <v>42</v>
      </c>
      <c r="B1" s="98" t="s">
        <v>58</v>
      </c>
      <c r="C1" s="99"/>
      <c r="D1" s="99"/>
      <c r="E1" s="99"/>
      <c r="F1" s="99"/>
      <c r="G1" s="99"/>
      <c r="H1" s="99"/>
    </row>
    <row r="2" spans="1:8" s="65" customFormat="1" ht="15" customHeight="1">
      <c r="A2" s="96" t="s">
        <v>57</v>
      </c>
      <c r="B2" s="97"/>
      <c r="C2" s="97"/>
      <c r="D2" s="97"/>
      <c r="E2" s="97"/>
      <c r="F2" s="97"/>
      <c r="G2" s="97"/>
      <c r="H2" s="97"/>
    </row>
    <row r="3" spans="1:8" ht="15" customHeight="1">
      <c r="A3" s="113"/>
      <c r="B3" s="115" t="s">
        <v>21</v>
      </c>
      <c r="C3" s="104" t="s">
        <v>0</v>
      </c>
      <c r="D3" s="105"/>
      <c r="E3" s="104" t="s">
        <v>1</v>
      </c>
      <c r="F3" s="105"/>
      <c r="G3" s="106" t="s">
        <v>46</v>
      </c>
      <c r="H3" s="106"/>
    </row>
    <row r="4" spans="1:8" ht="15" customHeight="1">
      <c r="A4" s="114"/>
      <c r="B4" s="115"/>
      <c r="C4" s="48" t="s">
        <v>17</v>
      </c>
      <c r="D4" s="48" t="s">
        <v>18</v>
      </c>
      <c r="E4" s="49" t="s">
        <v>17</v>
      </c>
      <c r="F4" s="48" t="s">
        <v>18</v>
      </c>
      <c r="G4" s="48" t="s">
        <v>17</v>
      </c>
      <c r="H4" s="48" t="s">
        <v>18</v>
      </c>
    </row>
    <row r="5" spans="1:8" ht="15" customHeight="1">
      <c r="A5" s="92"/>
      <c r="B5" s="5" t="s">
        <v>14</v>
      </c>
      <c r="C5" s="14">
        <v>693.85</v>
      </c>
      <c r="D5" s="5">
        <v>1.85</v>
      </c>
      <c r="E5" s="28">
        <v>1217.21</v>
      </c>
      <c r="F5" s="12">
        <v>2.9</v>
      </c>
      <c r="G5" s="51">
        <f>C5+E5</f>
        <v>1911.06</v>
      </c>
      <c r="H5" s="51">
        <v>2.4</v>
      </c>
    </row>
    <row r="6" spans="1:8" ht="15" customHeight="1">
      <c r="A6" s="92"/>
      <c r="B6" s="5" t="s">
        <v>15</v>
      </c>
      <c r="C6" s="14">
        <v>2.4</v>
      </c>
      <c r="D6" s="5">
        <v>0.59</v>
      </c>
      <c r="E6" s="28">
        <v>188.83</v>
      </c>
      <c r="F6" s="5">
        <v>3.72</v>
      </c>
      <c r="G6" s="51">
        <f t="shared" ref="G6:G9" si="0">C6+E6</f>
        <v>191.23000000000002</v>
      </c>
      <c r="H6" s="51">
        <v>3.49</v>
      </c>
    </row>
    <row r="7" spans="1:8" ht="15" customHeight="1">
      <c r="A7" s="92"/>
      <c r="B7" s="5" t="s">
        <v>20</v>
      </c>
      <c r="C7" s="14">
        <v>1786.48</v>
      </c>
      <c r="D7" s="12">
        <v>4.26</v>
      </c>
      <c r="E7" s="28">
        <v>2068.41</v>
      </c>
      <c r="F7" s="12">
        <v>14.11</v>
      </c>
      <c r="G7" s="51">
        <f t="shared" si="0"/>
        <v>3854.89</v>
      </c>
      <c r="H7" s="51">
        <v>6.81</v>
      </c>
    </row>
    <row r="8" spans="1:8" ht="15" customHeight="1">
      <c r="A8" s="92"/>
      <c r="B8" s="10" t="s">
        <v>16</v>
      </c>
      <c r="C8" s="26">
        <v>1745.42</v>
      </c>
      <c r="D8" s="5">
        <v>9.02</v>
      </c>
      <c r="E8" s="29">
        <v>843.65</v>
      </c>
      <c r="F8" s="5">
        <v>18.66</v>
      </c>
      <c r="G8" s="51">
        <f t="shared" si="0"/>
        <v>2589.0700000000002</v>
      </c>
      <c r="H8" s="51">
        <v>10.85</v>
      </c>
    </row>
    <row r="9" spans="1:8" ht="15" customHeight="1">
      <c r="A9" s="93"/>
      <c r="B9" s="9" t="s">
        <v>19</v>
      </c>
      <c r="C9" s="13">
        <f>C5+C6+C7+C8</f>
        <v>4228.1499999999996</v>
      </c>
      <c r="D9" s="9">
        <v>9.09</v>
      </c>
      <c r="E9" s="13">
        <f>E5+E6+E7+E8</f>
        <v>4318.0999999999995</v>
      </c>
      <c r="F9" s="9">
        <v>10.050000000000001</v>
      </c>
      <c r="G9" s="52">
        <f t="shared" si="0"/>
        <v>8546.25</v>
      </c>
      <c r="H9" s="52">
        <v>9.5500000000000007</v>
      </c>
    </row>
    <row r="10" spans="1:8" s="65" customFormat="1" ht="15" customHeight="1">
      <c r="A10" s="94" t="s">
        <v>59</v>
      </c>
      <c r="B10" s="95"/>
      <c r="C10" s="95"/>
      <c r="D10" s="95"/>
      <c r="E10" s="95"/>
      <c r="F10" s="95"/>
      <c r="G10" s="95"/>
      <c r="H10" s="95"/>
    </row>
    <row r="11" spans="1:8" ht="15" customHeight="1">
      <c r="A11" s="113"/>
      <c r="B11" s="115" t="s">
        <v>21</v>
      </c>
      <c r="C11" s="104" t="s">
        <v>0</v>
      </c>
      <c r="D11" s="105"/>
      <c r="E11" s="104" t="s">
        <v>1</v>
      </c>
      <c r="F11" s="105"/>
      <c r="G11" s="106" t="s">
        <v>46</v>
      </c>
      <c r="H11" s="106"/>
    </row>
    <row r="12" spans="1:8" ht="15" customHeight="1">
      <c r="A12" s="114"/>
      <c r="B12" s="115"/>
      <c r="C12" s="89" t="s">
        <v>65</v>
      </c>
      <c r="D12" s="48" t="s">
        <v>18</v>
      </c>
      <c r="E12" s="90" t="s">
        <v>65</v>
      </c>
      <c r="F12" s="48" t="s">
        <v>18</v>
      </c>
      <c r="G12" s="89" t="s">
        <v>65</v>
      </c>
      <c r="H12" s="48" t="s">
        <v>18</v>
      </c>
    </row>
    <row r="13" spans="1:8" ht="15" customHeight="1">
      <c r="A13" s="92"/>
      <c r="B13" s="5" t="s">
        <v>14</v>
      </c>
      <c r="C13" s="28">
        <v>122.99</v>
      </c>
      <c r="D13" s="5">
        <v>1.83</v>
      </c>
      <c r="E13" s="28">
        <v>155</v>
      </c>
      <c r="F13" s="12">
        <v>2.33</v>
      </c>
      <c r="G13" s="51">
        <f>C13+E13</f>
        <v>277.99</v>
      </c>
      <c r="H13" s="51">
        <v>2.08</v>
      </c>
    </row>
    <row r="14" spans="1:8" ht="15" customHeight="1">
      <c r="A14" s="92"/>
      <c r="B14" s="5" t="s">
        <v>15</v>
      </c>
      <c r="C14" s="28">
        <v>0.43</v>
      </c>
      <c r="D14" s="5">
        <v>0.65</v>
      </c>
      <c r="E14" s="28">
        <v>24.36</v>
      </c>
      <c r="F14" s="12">
        <v>3.05</v>
      </c>
      <c r="G14" s="51">
        <f t="shared" ref="G14:G17" si="1">C14+E14</f>
        <v>24.79</v>
      </c>
      <c r="H14" s="51">
        <v>2.87</v>
      </c>
    </row>
    <row r="15" spans="1:8" ht="15" customHeight="1">
      <c r="A15" s="92"/>
      <c r="B15" s="5" t="s">
        <v>20</v>
      </c>
      <c r="C15" s="28">
        <v>310.33999999999997</v>
      </c>
      <c r="D15" s="5">
        <v>4.17</v>
      </c>
      <c r="E15" s="28">
        <v>266.8</v>
      </c>
      <c r="F15" s="12">
        <v>11.12</v>
      </c>
      <c r="G15" s="51">
        <f t="shared" si="1"/>
        <v>577.14</v>
      </c>
      <c r="H15" s="51">
        <v>5.86</v>
      </c>
    </row>
    <row r="16" spans="1:8" ht="15" customHeight="1">
      <c r="A16" s="92"/>
      <c r="B16" s="10" t="s">
        <v>16</v>
      </c>
      <c r="C16" s="29">
        <v>310.07</v>
      </c>
      <c r="D16" s="5">
        <v>8.17</v>
      </c>
      <c r="E16" s="29">
        <v>110.82</v>
      </c>
      <c r="F16" s="12">
        <v>14.44</v>
      </c>
      <c r="G16" s="51">
        <f t="shared" si="1"/>
        <v>420.89</v>
      </c>
      <c r="H16" s="51">
        <v>9.2200000000000006</v>
      </c>
    </row>
    <row r="17" spans="1:8" ht="15" customHeight="1">
      <c r="A17" s="93"/>
      <c r="B17" s="9" t="s">
        <v>19</v>
      </c>
      <c r="C17" s="27">
        <v>743.83</v>
      </c>
      <c r="D17" s="9">
        <v>9.09</v>
      </c>
      <c r="E17" s="13">
        <f>E13+E14+E15+E16</f>
        <v>556.98</v>
      </c>
      <c r="F17" s="11">
        <v>8.19</v>
      </c>
      <c r="G17" s="52">
        <f t="shared" si="1"/>
        <v>1300.81</v>
      </c>
      <c r="H17" s="52">
        <v>10.24</v>
      </c>
    </row>
    <row r="18" spans="1:8" s="65" customFormat="1" ht="15" customHeight="1">
      <c r="A18" s="62"/>
      <c r="B18" s="75"/>
      <c r="C18" s="75"/>
      <c r="D18" s="75"/>
      <c r="E18" s="75"/>
      <c r="F18" s="76"/>
      <c r="G18" s="75"/>
    </row>
    <row r="19" spans="1:8" s="65" customFormat="1" ht="15" customHeight="1">
      <c r="A19" s="62"/>
      <c r="B19" s="75"/>
      <c r="C19" s="75"/>
      <c r="D19" s="75"/>
      <c r="E19" s="75"/>
      <c r="F19" s="76"/>
      <c r="G19" s="75"/>
    </row>
    <row r="20" spans="1:8" ht="15" customHeight="1">
      <c r="A20" s="61" t="s">
        <v>43</v>
      </c>
      <c r="B20" s="98" t="s">
        <v>60</v>
      </c>
      <c r="C20" s="99"/>
      <c r="D20" s="99"/>
      <c r="E20" s="99"/>
      <c r="F20" s="99"/>
      <c r="G20" s="99"/>
      <c r="H20" s="99"/>
    </row>
    <row r="21" spans="1:8" s="65" customFormat="1" ht="15" customHeight="1">
      <c r="B21" s="66"/>
      <c r="C21" s="66"/>
      <c r="D21" s="77"/>
      <c r="E21" s="77"/>
      <c r="F21" s="68"/>
      <c r="G21" s="68"/>
    </row>
    <row r="22" spans="1:8" ht="15" customHeight="1">
      <c r="A22" s="53" t="s">
        <v>0</v>
      </c>
      <c r="B22" s="110" t="s">
        <v>30</v>
      </c>
      <c r="C22" s="111"/>
      <c r="D22" s="111"/>
      <c r="E22" s="111"/>
      <c r="F22" s="80">
        <v>6951.3213568029387</v>
      </c>
      <c r="G22" s="68"/>
      <c r="H22" s="65"/>
    </row>
    <row r="23" spans="1:8" ht="15" customHeight="1">
      <c r="A23" s="53" t="s">
        <v>1</v>
      </c>
      <c r="B23" s="112"/>
      <c r="C23" s="111"/>
      <c r="D23" s="111"/>
      <c r="E23" s="111"/>
      <c r="F23" s="80">
        <v>6913.9592425553265</v>
      </c>
      <c r="G23" s="68"/>
      <c r="H23" s="65"/>
    </row>
    <row r="24" spans="1:8" ht="15" customHeight="1">
      <c r="A24" s="55" t="s">
        <v>2</v>
      </c>
      <c r="B24" s="112"/>
      <c r="C24" s="111"/>
      <c r="D24" s="111"/>
      <c r="E24" s="111"/>
      <c r="F24" s="81">
        <v>13865.280599358266</v>
      </c>
      <c r="G24" s="68"/>
      <c r="H24" s="65"/>
    </row>
    <row r="25" spans="1:8" ht="15" customHeight="1">
      <c r="A25" s="7" t="s">
        <v>62</v>
      </c>
      <c r="B25" s="7"/>
      <c r="C25" s="7"/>
      <c r="D25" s="7"/>
      <c r="E25" s="7"/>
      <c r="F25" s="7"/>
      <c r="G25" s="68"/>
      <c r="H25" s="65"/>
    </row>
    <row r="26" spans="1:8" s="65" customFormat="1"/>
    <row r="27" spans="1:8" s="65" customFormat="1"/>
    <row r="28" spans="1:8" ht="15.75">
      <c r="A28" s="44" t="s">
        <v>44</v>
      </c>
      <c r="B28" s="98" t="s">
        <v>61</v>
      </c>
      <c r="C28" s="99"/>
      <c r="D28" s="99"/>
      <c r="E28" s="99"/>
      <c r="F28" s="99"/>
      <c r="G28" s="99"/>
      <c r="H28" s="99"/>
    </row>
    <row r="29" spans="1:8" s="65" customFormat="1"/>
    <row r="30" spans="1:8" ht="15.75">
      <c r="A30" s="65"/>
      <c r="B30" s="65"/>
      <c r="C30" s="104" t="s">
        <v>0</v>
      </c>
      <c r="D30" s="105"/>
      <c r="E30" s="104" t="s">
        <v>1</v>
      </c>
      <c r="F30" s="105"/>
      <c r="G30" s="65"/>
      <c r="H30" s="65"/>
    </row>
    <row r="31" spans="1:8" ht="31.5">
      <c r="A31" s="65"/>
      <c r="B31" s="65"/>
      <c r="C31" s="50" t="s">
        <v>53</v>
      </c>
      <c r="D31" s="50" t="s">
        <v>49</v>
      </c>
      <c r="E31" s="50" t="s">
        <v>53</v>
      </c>
      <c r="F31" s="50" t="s">
        <v>49</v>
      </c>
      <c r="G31" s="65"/>
      <c r="H31" s="65"/>
    </row>
    <row r="32" spans="1:8" ht="15.75">
      <c r="A32" s="65"/>
      <c r="B32" s="65"/>
      <c r="C32" s="91">
        <v>46514.31</v>
      </c>
      <c r="D32" s="91">
        <v>9.09</v>
      </c>
      <c r="E32" s="91">
        <v>42945.04</v>
      </c>
      <c r="F32" s="91">
        <v>10.050000000000001</v>
      </c>
      <c r="G32" s="65"/>
      <c r="H32" s="65"/>
    </row>
    <row r="33" spans="1:8" s="65" customFormat="1"/>
    <row r="34" spans="1:8" s="65" customFormat="1"/>
    <row r="35" spans="1:8" ht="15.75">
      <c r="A35" s="44" t="s">
        <v>45</v>
      </c>
      <c r="B35" s="107" t="s">
        <v>63</v>
      </c>
      <c r="C35" s="107"/>
      <c r="D35" s="107"/>
      <c r="E35" s="107"/>
      <c r="F35" s="107"/>
      <c r="G35" s="107"/>
      <c r="H35" s="107"/>
    </row>
    <row r="36" spans="1:8" s="65" customFormat="1"/>
    <row r="37" spans="1:8" ht="15.75">
      <c r="A37" s="108" t="s">
        <v>3</v>
      </c>
      <c r="B37" s="108" t="s">
        <v>7</v>
      </c>
      <c r="C37" s="108"/>
      <c r="D37" s="108"/>
      <c r="E37" s="108" t="s">
        <v>41</v>
      </c>
      <c r="F37" s="108" t="s">
        <v>8</v>
      </c>
      <c r="G37" s="108" t="s">
        <v>8</v>
      </c>
      <c r="H37" s="65"/>
    </row>
    <row r="38" spans="1:8" ht="15.75">
      <c r="A38" s="109"/>
      <c r="B38" s="50" t="s">
        <v>4</v>
      </c>
      <c r="C38" s="50" t="s">
        <v>5</v>
      </c>
      <c r="D38" s="50" t="s">
        <v>6</v>
      </c>
      <c r="E38" s="108"/>
      <c r="F38" s="108"/>
      <c r="G38" s="108"/>
      <c r="H38" s="74"/>
    </row>
    <row r="39" spans="1:8" ht="15.75">
      <c r="A39" s="109"/>
      <c r="B39" s="17" t="s">
        <v>17</v>
      </c>
      <c r="C39" s="17" t="s">
        <v>32</v>
      </c>
      <c r="D39" s="17" t="s">
        <v>30</v>
      </c>
      <c r="E39" s="17" t="s">
        <v>30</v>
      </c>
      <c r="F39" s="17" t="s">
        <v>30</v>
      </c>
      <c r="G39" s="17" t="s">
        <v>31</v>
      </c>
      <c r="H39" s="74"/>
    </row>
    <row r="40" spans="1:8" ht="15.75">
      <c r="A40" s="4" t="s">
        <v>0</v>
      </c>
      <c r="B40" s="1"/>
      <c r="C40" s="1"/>
      <c r="D40" s="1"/>
      <c r="E40" s="2"/>
      <c r="F40" s="3"/>
      <c r="G40" s="1"/>
      <c r="H40" s="65"/>
    </row>
    <row r="41" spans="1:8" ht="15.75">
      <c r="A41" s="4" t="s">
        <v>1</v>
      </c>
      <c r="B41" s="1"/>
      <c r="C41" s="1"/>
      <c r="D41" s="1"/>
      <c r="E41" s="2"/>
      <c r="F41" s="3"/>
      <c r="G41" s="1"/>
      <c r="H41" s="65"/>
    </row>
    <row r="42" spans="1:8" ht="15.75">
      <c r="A42" s="21" t="s">
        <v>2</v>
      </c>
      <c r="B42" s="38"/>
      <c r="C42" s="38"/>
      <c r="D42" s="38"/>
      <c r="E42" s="39"/>
      <c r="F42" s="40"/>
      <c r="G42" s="38"/>
      <c r="H42" s="65"/>
    </row>
    <row r="43" spans="1:8" s="65" customFormat="1" ht="15.75">
      <c r="A43" s="62"/>
      <c r="B43" s="75"/>
      <c r="C43" s="75"/>
      <c r="D43" s="75"/>
      <c r="E43" s="75"/>
      <c r="F43" s="76"/>
      <c r="G43" s="75"/>
    </row>
    <row r="44" spans="1:8" s="65" customFormat="1" ht="15.75">
      <c r="A44" s="62"/>
      <c r="B44" s="75"/>
      <c r="C44" s="75"/>
      <c r="D44" s="75"/>
      <c r="E44" s="75"/>
      <c r="F44" s="76"/>
      <c r="G44" s="75"/>
    </row>
    <row r="45" spans="1:8" ht="15.75">
      <c r="A45" s="44" t="s">
        <v>48</v>
      </c>
      <c r="B45" s="98" t="s">
        <v>64</v>
      </c>
      <c r="C45" s="99"/>
      <c r="D45" s="99"/>
      <c r="E45" s="99"/>
      <c r="F45" s="99"/>
      <c r="G45" s="99"/>
      <c r="H45" s="99"/>
    </row>
    <row r="46" spans="1:8" s="65" customFormat="1" ht="15.75">
      <c r="B46" s="68"/>
      <c r="C46" s="68"/>
      <c r="D46" s="68"/>
      <c r="E46" s="68"/>
      <c r="F46" s="68"/>
      <c r="G46" s="68"/>
      <c r="H46" s="68"/>
    </row>
    <row r="47" spans="1:8" ht="15.75">
      <c r="A47" s="100"/>
      <c r="B47" s="102" t="s">
        <v>21</v>
      </c>
      <c r="C47" s="104" t="s">
        <v>0</v>
      </c>
      <c r="D47" s="105"/>
      <c r="E47" s="104" t="s">
        <v>1</v>
      </c>
      <c r="F47" s="105"/>
      <c r="G47" s="106" t="s">
        <v>46</v>
      </c>
      <c r="H47" s="106"/>
    </row>
    <row r="48" spans="1:8" ht="15.75">
      <c r="A48" s="101"/>
      <c r="B48" s="103"/>
      <c r="C48" s="48" t="s">
        <v>17</v>
      </c>
      <c r="D48" s="48" t="s">
        <v>18</v>
      </c>
      <c r="E48" s="48" t="s">
        <v>17</v>
      </c>
      <c r="F48" s="48" t="s">
        <v>18</v>
      </c>
      <c r="G48" s="48" t="s">
        <v>17</v>
      </c>
      <c r="H48" s="48" t="s">
        <v>18</v>
      </c>
    </row>
    <row r="49" spans="1:8" ht="15.75">
      <c r="A49" s="92"/>
      <c r="B49" s="5" t="s">
        <v>14</v>
      </c>
      <c r="C49" s="14"/>
      <c r="D49" s="12"/>
      <c r="E49" s="14"/>
      <c r="F49" s="12"/>
      <c r="G49" s="14"/>
      <c r="H49" s="12"/>
    </row>
    <row r="50" spans="1:8" ht="15.75">
      <c r="A50" s="92"/>
      <c r="B50" s="5" t="s">
        <v>15</v>
      </c>
      <c r="C50" s="14"/>
      <c r="D50" s="12"/>
      <c r="E50" s="14"/>
      <c r="F50" s="12"/>
      <c r="G50" s="14"/>
      <c r="H50" s="12"/>
    </row>
    <row r="51" spans="1:8" ht="15.75">
      <c r="A51" s="92"/>
      <c r="B51" s="5" t="s">
        <v>20</v>
      </c>
      <c r="C51" s="14"/>
      <c r="D51" s="12"/>
      <c r="E51" s="14"/>
      <c r="F51" s="12"/>
      <c r="G51" s="14"/>
      <c r="H51" s="12"/>
    </row>
    <row r="52" spans="1:8" ht="15.75">
      <c r="A52" s="92"/>
      <c r="B52" s="10" t="s">
        <v>16</v>
      </c>
      <c r="C52" s="26"/>
      <c r="D52" s="12"/>
      <c r="E52" s="26"/>
      <c r="F52" s="12"/>
      <c r="G52" s="26"/>
      <c r="H52" s="12"/>
    </row>
    <row r="53" spans="1:8" ht="15.75">
      <c r="A53" s="93"/>
      <c r="B53" s="9" t="s">
        <v>19</v>
      </c>
      <c r="C53" s="13"/>
      <c r="D53" s="11"/>
      <c r="E53" s="13"/>
      <c r="F53" s="11"/>
      <c r="G53" s="13"/>
      <c r="H53" s="11"/>
    </row>
    <row r="54" spans="1:8" ht="15.75">
      <c r="A54" s="5" t="s">
        <v>12</v>
      </c>
      <c r="B54" s="5"/>
      <c r="C54" s="26"/>
      <c r="D54" s="12"/>
      <c r="E54" s="26"/>
      <c r="F54" s="12"/>
      <c r="G54" s="26"/>
      <c r="H54" s="12"/>
    </row>
    <row r="55" spans="1:8" ht="15.75">
      <c r="A55" s="5" t="s">
        <v>13</v>
      </c>
      <c r="B55" s="5"/>
      <c r="C55" s="26"/>
      <c r="D55" s="12"/>
      <c r="E55" s="26"/>
      <c r="F55" s="12"/>
      <c r="G55" s="26"/>
      <c r="H55" s="12"/>
    </row>
  </sheetData>
  <mergeCells count="33">
    <mergeCell ref="G11:H11"/>
    <mergeCell ref="B1:H1"/>
    <mergeCell ref="A3:A4"/>
    <mergeCell ref="B3:B4"/>
    <mergeCell ref="C3:D3"/>
    <mergeCell ref="E3:F3"/>
    <mergeCell ref="G3:H3"/>
    <mergeCell ref="A5:A9"/>
    <mergeCell ref="A11:A12"/>
    <mergeCell ref="B11:B12"/>
    <mergeCell ref="C11:D11"/>
    <mergeCell ref="E11:F11"/>
    <mergeCell ref="B20:H20"/>
    <mergeCell ref="B22:E24"/>
    <mergeCell ref="B28:H28"/>
    <mergeCell ref="C30:D30"/>
    <mergeCell ref="E30:F30"/>
    <mergeCell ref="A49:A53"/>
    <mergeCell ref="A10:H10"/>
    <mergeCell ref="A2:H2"/>
    <mergeCell ref="B45:H45"/>
    <mergeCell ref="A47:A48"/>
    <mergeCell ref="B47:B48"/>
    <mergeCell ref="C47:D47"/>
    <mergeCell ref="E47:F47"/>
    <mergeCell ref="G47:H47"/>
    <mergeCell ref="B35:H35"/>
    <mergeCell ref="A37:A39"/>
    <mergeCell ref="B37:D37"/>
    <mergeCell ref="E37:E38"/>
    <mergeCell ref="F37:F38"/>
    <mergeCell ref="G37:G38"/>
    <mergeCell ref="A13:A17"/>
  </mergeCells>
  <pageMargins left="0.7" right="0.7" top="0.75" bottom="0.75" header="0.3" footer="0.3"/>
  <pageSetup paperSize="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view="pageBreakPreview" zoomScale="80" zoomScaleSheetLayoutView="80" workbookViewId="0">
      <selection activeCell="A41" sqref="A41"/>
    </sheetView>
  </sheetViews>
  <sheetFormatPr defaultRowHeight="12.75"/>
  <cols>
    <col min="1" max="1" width="33.5703125" customWidth="1"/>
    <col min="2" max="2" width="23" customWidth="1"/>
    <col min="3" max="3" width="17" customWidth="1"/>
    <col min="4" max="4" width="20.140625" customWidth="1"/>
    <col min="5" max="5" width="25.140625" customWidth="1"/>
    <col min="6" max="6" width="22.42578125" customWidth="1"/>
    <col min="7" max="7" width="23.5703125" customWidth="1"/>
    <col min="8" max="8" width="22.42578125" customWidth="1"/>
  </cols>
  <sheetData>
    <row r="1" spans="1:8" ht="15" customHeight="1">
      <c r="A1" s="43" t="s">
        <v>42</v>
      </c>
      <c r="B1" s="98" t="s">
        <v>56</v>
      </c>
      <c r="C1" s="99"/>
      <c r="D1" s="99"/>
      <c r="E1" s="99"/>
      <c r="F1" s="99"/>
      <c r="G1" s="99"/>
      <c r="H1" s="99"/>
    </row>
    <row r="2" spans="1:8" s="65" customFormat="1" ht="15" customHeight="1">
      <c r="A2" s="78" t="s">
        <v>24</v>
      </c>
      <c r="B2" s="68"/>
      <c r="C2" s="68"/>
      <c r="D2" s="68"/>
      <c r="E2" s="68"/>
      <c r="F2" s="68"/>
      <c r="G2" s="68"/>
    </row>
    <row r="3" spans="1:8" ht="15" customHeight="1">
      <c r="A3" s="113"/>
      <c r="B3" s="115" t="s">
        <v>21</v>
      </c>
      <c r="C3" s="104" t="s">
        <v>0</v>
      </c>
      <c r="D3" s="105"/>
      <c r="E3" s="104" t="s">
        <v>1</v>
      </c>
      <c r="F3" s="105"/>
      <c r="G3" s="106" t="s">
        <v>46</v>
      </c>
      <c r="H3" s="106"/>
    </row>
    <row r="4" spans="1:8" ht="15" customHeight="1">
      <c r="A4" s="114"/>
      <c r="B4" s="115"/>
      <c r="C4" s="18" t="s">
        <v>17</v>
      </c>
      <c r="D4" s="18" t="s">
        <v>18</v>
      </c>
      <c r="E4" s="19" t="s">
        <v>17</v>
      </c>
      <c r="F4" s="18" t="s">
        <v>18</v>
      </c>
      <c r="G4" s="23" t="s">
        <v>17</v>
      </c>
      <c r="H4" s="23" t="s">
        <v>18</v>
      </c>
    </row>
    <row r="5" spans="1:8" ht="15" customHeight="1">
      <c r="A5" s="92"/>
      <c r="B5" s="5" t="s">
        <v>14</v>
      </c>
      <c r="C5" s="14">
        <v>663.74</v>
      </c>
      <c r="D5" s="5">
        <v>1.84</v>
      </c>
      <c r="E5" s="28">
        <v>1176.79</v>
      </c>
      <c r="F5" s="12">
        <v>2.9</v>
      </c>
      <c r="G5" s="51">
        <f>C5+E5</f>
        <v>1840.53</v>
      </c>
      <c r="H5" s="51">
        <v>2.41</v>
      </c>
    </row>
    <row r="6" spans="1:8" ht="15" customHeight="1">
      <c r="A6" s="92"/>
      <c r="B6" s="5" t="s">
        <v>15</v>
      </c>
      <c r="C6" s="14">
        <v>3.29</v>
      </c>
      <c r="D6" s="5">
        <v>0.84</v>
      </c>
      <c r="E6" s="28">
        <v>227.6</v>
      </c>
      <c r="F6" s="5">
        <v>3.58</v>
      </c>
      <c r="G6" s="51">
        <f t="shared" ref="G6:G9" si="0">C6+E6</f>
        <v>230.89</v>
      </c>
      <c r="H6" s="51">
        <v>3.42</v>
      </c>
    </row>
    <row r="7" spans="1:8" ht="15" customHeight="1">
      <c r="A7" s="92"/>
      <c r="B7" s="5" t="s">
        <v>20</v>
      </c>
      <c r="C7" s="14">
        <v>1738.78</v>
      </c>
      <c r="D7" s="12">
        <v>4.2</v>
      </c>
      <c r="E7" s="28">
        <v>2151.58</v>
      </c>
      <c r="F7" s="12">
        <v>15.7</v>
      </c>
      <c r="G7" s="51">
        <f t="shared" si="0"/>
        <v>3890.3599999999997</v>
      </c>
      <c r="H7" s="51">
        <v>7.05</v>
      </c>
    </row>
    <row r="8" spans="1:8" ht="15" customHeight="1">
      <c r="A8" s="92"/>
      <c r="B8" s="10" t="s">
        <v>16</v>
      </c>
      <c r="C8" s="26">
        <v>1948.46</v>
      </c>
      <c r="D8" s="5">
        <v>9.91</v>
      </c>
      <c r="E8" s="29">
        <v>857.57</v>
      </c>
      <c r="F8" s="5">
        <v>19.559999999999999</v>
      </c>
      <c r="G8" s="51">
        <f t="shared" si="0"/>
        <v>2806.03</v>
      </c>
      <c r="H8" s="51">
        <v>11.67</v>
      </c>
    </row>
    <row r="9" spans="1:8" ht="15" customHeight="1">
      <c r="A9" s="93"/>
      <c r="B9" s="9" t="s">
        <v>19</v>
      </c>
      <c r="C9" s="13">
        <v>4354.2700000000004</v>
      </c>
      <c r="D9" s="9">
        <v>9.59</v>
      </c>
      <c r="E9" s="27">
        <v>4413.54</v>
      </c>
      <c r="F9" s="9">
        <v>10.67</v>
      </c>
      <c r="G9" s="52">
        <f t="shared" si="0"/>
        <v>8767.8100000000013</v>
      </c>
      <c r="H9" s="52">
        <v>10.11</v>
      </c>
    </row>
    <row r="10" spans="1:8" s="65" customFormat="1" ht="15" customHeight="1">
      <c r="A10" s="78" t="s">
        <v>25</v>
      </c>
      <c r="B10" s="79"/>
      <c r="C10" s="68"/>
      <c r="D10" s="68"/>
      <c r="E10" s="68"/>
      <c r="F10" s="68"/>
      <c r="G10" s="68"/>
    </row>
    <row r="11" spans="1:8" ht="15" customHeight="1">
      <c r="A11" s="113"/>
      <c r="B11" s="115" t="s">
        <v>21</v>
      </c>
      <c r="C11" s="104" t="s">
        <v>0</v>
      </c>
      <c r="D11" s="105"/>
      <c r="E11" s="104" t="s">
        <v>1</v>
      </c>
      <c r="F11" s="105"/>
      <c r="G11" s="106" t="s">
        <v>46</v>
      </c>
      <c r="H11" s="106"/>
    </row>
    <row r="12" spans="1:8" ht="15" customHeight="1">
      <c r="A12" s="114"/>
      <c r="B12" s="115"/>
      <c r="C12" s="18" t="s">
        <v>17</v>
      </c>
      <c r="D12" s="18" t="s">
        <v>18</v>
      </c>
      <c r="E12" s="19" t="s">
        <v>17</v>
      </c>
      <c r="F12" s="18" t="s">
        <v>18</v>
      </c>
      <c r="G12" s="23" t="s">
        <v>17</v>
      </c>
      <c r="H12" s="23" t="s">
        <v>18</v>
      </c>
    </row>
    <row r="13" spans="1:8" ht="15" customHeight="1">
      <c r="A13" s="92"/>
      <c r="B13" s="5" t="s">
        <v>14</v>
      </c>
      <c r="C13" s="28">
        <v>117.47</v>
      </c>
      <c r="D13" s="5">
        <v>1.81</v>
      </c>
      <c r="E13" s="28">
        <v>159.96</v>
      </c>
      <c r="F13" s="12">
        <v>2.5099999999999998</v>
      </c>
      <c r="G13" s="51">
        <f>C13+E13</f>
        <v>277.43</v>
      </c>
      <c r="H13" s="51">
        <v>2.16</v>
      </c>
    </row>
    <row r="14" spans="1:8" ht="15" customHeight="1">
      <c r="A14" s="92"/>
      <c r="B14" s="5" t="s">
        <v>15</v>
      </c>
      <c r="C14" s="28">
        <v>0.59</v>
      </c>
      <c r="D14" s="5">
        <v>0.92</v>
      </c>
      <c r="E14" s="28">
        <v>25.64</v>
      </c>
      <c r="F14" s="12">
        <v>2.63</v>
      </c>
      <c r="G14" s="51">
        <f t="shared" ref="G14:G17" si="1">C14+E14</f>
        <v>26.23</v>
      </c>
      <c r="H14" s="51">
        <v>2.5299999999999998</v>
      </c>
    </row>
    <row r="15" spans="1:8" ht="15" customHeight="1">
      <c r="A15" s="92"/>
      <c r="B15" s="5" t="s">
        <v>20</v>
      </c>
      <c r="C15" s="28">
        <v>305.5</v>
      </c>
      <c r="D15" s="5">
        <v>4.1399999999999997</v>
      </c>
      <c r="E15" s="28">
        <v>280.64999999999998</v>
      </c>
      <c r="F15" s="12">
        <v>12.96</v>
      </c>
      <c r="G15" s="51">
        <f t="shared" si="1"/>
        <v>586.15</v>
      </c>
      <c r="H15" s="51">
        <v>6.14</v>
      </c>
    </row>
    <row r="16" spans="1:8" ht="15" customHeight="1">
      <c r="A16" s="92"/>
      <c r="B16" s="10" t="s">
        <v>16</v>
      </c>
      <c r="C16" s="29">
        <v>345.79</v>
      </c>
      <c r="D16" s="5">
        <v>9.02</v>
      </c>
      <c r="E16" s="29">
        <v>114.17</v>
      </c>
      <c r="F16" s="12">
        <v>15.6</v>
      </c>
      <c r="G16" s="51">
        <f t="shared" si="1"/>
        <v>459.96000000000004</v>
      </c>
      <c r="H16" s="51">
        <v>10.07</v>
      </c>
    </row>
    <row r="17" spans="1:8" ht="15" customHeight="1">
      <c r="A17" s="93"/>
      <c r="B17" s="9" t="s">
        <v>19</v>
      </c>
      <c r="C17" s="27">
        <v>769.35</v>
      </c>
      <c r="D17" s="9">
        <v>9.58</v>
      </c>
      <c r="E17" s="27">
        <v>580.41999999999996</v>
      </c>
      <c r="F17" s="11">
        <v>8.93</v>
      </c>
      <c r="G17" s="52">
        <f t="shared" si="1"/>
        <v>1349.77</v>
      </c>
      <c r="H17" s="52">
        <v>9.2899999999999991</v>
      </c>
    </row>
    <row r="18" spans="1:8" s="65" customFormat="1" ht="15" customHeight="1">
      <c r="A18" s="62"/>
      <c r="B18" s="75"/>
      <c r="C18" s="75"/>
      <c r="D18" s="75"/>
      <c r="E18" s="75"/>
      <c r="F18" s="76"/>
      <c r="G18" s="75"/>
    </row>
    <row r="19" spans="1:8" s="65" customFormat="1" ht="15" customHeight="1">
      <c r="A19" s="62"/>
      <c r="B19" s="75"/>
      <c r="C19" s="75"/>
      <c r="D19" s="75"/>
      <c r="E19" s="75"/>
      <c r="F19" s="76"/>
      <c r="G19" s="75"/>
    </row>
    <row r="20" spans="1:8" ht="15" customHeight="1">
      <c r="A20" s="61" t="s">
        <v>43</v>
      </c>
      <c r="B20" s="98" t="s">
        <v>35</v>
      </c>
      <c r="C20" s="99"/>
      <c r="D20" s="99"/>
      <c r="E20" s="99"/>
      <c r="F20" s="99"/>
      <c r="G20" s="99"/>
      <c r="H20" s="99"/>
    </row>
    <row r="21" spans="1:8" s="65" customFormat="1" ht="15" customHeight="1">
      <c r="B21" s="66"/>
      <c r="C21" s="66"/>
      <c r="D21" s="77"/>
      <c r="E21" s="77"/>
      <c r="F21" s="68"/>
      <c r="G21" s="68"/>
    </row>
    <row r="22" spans="1:8" ht="15" customHeight="1">
      <c r="A22" s="53" t="s">
        <v>0</v>
      </c>
      <c r="B22" s="110" t="s">
        <v>30</v>
      </c>
      <c r="C22" s="111"/>
      <c r="D22" s="111"/>
      <c r="E22" s="111"/>
      <c r="F22" s="80">
        <v>6619.59</v>
      </c>
      <c r="G22" s="68"/>
      <c r="H22" s="65"/>
    </row>
    <row r="23" spans="1:8" ht="15" customHeight="1">
      <c r="A23" s="53" t="s">
        <v>1</v>
      </c>
      <c r="B23" s="112"/>
      <c r="C23" s="111"/>
      <c r="D23" s="111"/>
      <c r="E23" s="111"/>
      <c r="F23" s="80">
        <v>6169.2049999999999</v>
      </c>
      <c r="G23" s="68"/>
      <c r="H23" s="65"/>
    </row>
    <row r="24" spans="1:8" ht="15" customHeight="1">
      <c r="A24" s="55" t="s">
        <v>2</v>
      </c>
      <c r="B24" s="112"/>
      <c r="C24" s="111"/>
      <c r="D24" s="111"/>
      <c r="E24" s="111"/>
      <c r="F24" s="81">
        <f>F22+F23</f>
        <v>12788.795</v>
      </c>
      <c r="G24" s="68"/>
      <c r="H24" s="65"/>
    </row>
    <row r="25" spans="1:8" ht="15" customHeight="1">
      <c r="A25" s="7" t="s">
        <v>11</v>
      </c>
      <c r="B25" s="7"/>
      <c r="C25" s="7"/>
      <c r="D25" s="7"/>
      <c r="E25" s="7"/>
      <c r="F25" s="7"/>
      <c r="G25" s="68"/>
      <c r="H25" s="65"/>
    </row>
    <row r="26" spans="1:8" s="65" customFormat="1"/>
    <row r="27" spans="1:8" s="65" customFormat="1"/>
    <row r="28" spans="1:8" ht="15.75">
      <c r="A28" s="44" t="s">
        <v>44</v>
      </c>
      <c r="B28" s="98" t="s">
        <v>51</v>
      </c>
      <c r="C28" s="99"/>
      <c r="D28" s="99"/>
      <c r="E28" s="99"/>
      <c r="F28" s="99"/>
      <c r="G28" s="99"/>
      <c r="H28" s="99"/>
    </row>
    <row r="29" spans="1:8" s="65" customFormat="1"/>
    <row r="30" spans="1:8" ht="15.75">
      <c r="A30" s="65"/>
      <c r="B30" s="65"/>
      <c r="C30" s="104" t="s">
        <v>0</v>
      </c>
      <c r="D30" s="105"/>
      <c r="E30" s="104" t="s">
        <v>1</v>
      </c>
      <c r="F30" s="105"/>
      <c r="G30" s="65"/>
      <c r="H30" s="65"/>
    </row>
    <row r="31" spans="1:8" ht="31.5">
      <c r="A31" s="65"/>
      <c r="B31" s="65"/>
      <c r="C31" s="46" t="s">
        <v>53</v>
      </c>
      <c r="D31" s="41" t="s">
        <v>49</v>
      </c>
      <c r="E31" s="46" t="s">
        <v>53</v>
      </c>
      <c r="F31" s="41" t="s">
        <v>49</v>
      </c>
      <c r="G31" s="65"/>
      <c r="H31" s="65"/>
    </row>
    <row r="32" spans="1:8" ht="15.75">
      <c r="A32" s="65"/>
      <c r="B32" s="65"/>
      <c r="C32" s="51">
        <v>45407.03</v>
      </c>
      <c r="D32" s="51">
        <v>9.59</v>
      </c>
      <c r="E32" s="51">
        <v>41345</v>
      </c>
      <c r="F32" s="51">
        <v>10.67</v>
      </c>
      <c r="G32" s="65"/>
      <c r="H32" s="65"/>
    </row>
    <row r="33" spans="1:8" s="65" customFormat="1"/>
    <row r="34" spans="1:8" s="65" customFormat="1"/>
    <row r="35" spans="1:8" ht="15.75">
      <c r="A35" s="44" t="s">
        <v>45</v>
      </c>
      <c r="B35" s="107" t="s">
        <v>36</v>
      </c>
      <c r="C35" s="107"/>
      <c r="D35" s="107"/>
      <c r="E35" s="107"/>
      <c r="F35" s="107"/>
      <c r="G35" s="107"/>
      <c r="H35" s="107"/>
    </row>
    <row r="36" spans="1:8" s="65" customFormat="1"/>
    <row r="37" spans="1:8" ht="15.75">
      <c r="A37" s="108" t="s">
        <v>3</v>
      </c>
      <c r="B37" s="108" t="s">
        <v>7</v>
      </c>
      <c r="C37" s="108"/>
      <c r="D37" s="108"/>
      <c r="E37" s="108" t="s">
        <v>41</v>
      </c>
      <c r="F37" s="108" t="s">
        <v>8</v>
      </c>
      <c r="G37" s="108" t="s">
        <v>8</v>
      </c>
      <c r="H37" s="65"/>
    </row>
    <row r="38" spans="1:8" ht="15.75">
      <c r="A38" s="109"/>
      <c r="B38" s="16" t="s">
        <v>4</v>
      </c>
      <c r="C38" s="16" t="s">
        <v>5</v>
      </c>
      <c r="D38" s="16" t="s">
        <v>6</v>
      </c>
      <c r="E38" s="108"/>
      <c r="F38" s="108"/>
      <c r="G38" s="108"/>
      <c r="H38" s="74"/>
    </row>
    <row r="39" spans="1:8" ht="15.75">
      <c r="A39" s="109"/>
      <c r="B39" s="17" t="s">
        <v>17</v>
      </c>
      <c r="C39" s="17" t="s">
        <v>32</v>
      </c>
      <c r="D39" s="17" t="s">
        <v>30</v>
      </c>
      <c r="E39" s="17" t="s">
        <v>30</v>
      </c>
      <c r="F39" s="17" t="s">
        <v>30</v>
      </c>
      <c r="G39" s="17" t="s">
        <v>31</v>
      </c>
      <c r="H39" s="74"/>
    </row>
    <row r="40" spans="1:8" ht="15.75">
      <c r="A40" s="4" t="s">
        <v>0</v>
      </c>
      <c r="B40" s="82">
        <v>4186.4608260000005</v>
      </c>
      <c r="C40" s="83">
        <v>1.5772045186127848</v>
      </c>
      <c r="D40" s="82">
        <v>6602.9049317600002</v>
      </c>
      <c r="E40" s="84">
        <v>427.60880782999999</v>
      </c>
      <c r="F40" s="85">
        <f>D40-E40</f>
        <v>6175.2961239300002</v>
      </c>
      <c r="G40" s="82">
        <f>F40*1.18</f>
        <v>7286.8494262373997</v>
      </c>
      <c r="H40" s="65"/>
    </row>
    <row r="41" spans="1:8" ht="15.75">
      <c r="A41" s="4" t="s">
        <v>1</v>
      </c>
      <c r="B41" s="82">
        <v>3895.4988920000001</v>
      </c>
      <c r="C41" s="83">
        <v>1.5701113460211298</v>
      </c>
      <c r="D41" s="82">
        <v>6116.3670087399996</v>
      </c>
      <c r="E41" s="84">
        <v>455.20166003000003</v>
      </c>
      <c r="F41" s="85">
        <f>D41-E41</f>
        <v>5661.1653487099993</v>
      </c>
      <c r="G41" s="82">
        <f>F41*1.18</f>
        <v>6680.175111477799</v>
      </c>
      <c r="H41" s="65"/>
    </row>
    <row r="42" spans="1:8" ht="15.75">
      <c r="A42" s="21" t="s">
        <v>2</v>
      </c>
      <c r="B42" s="86">
        <f>B41+B40</f>
        <v>8081.9597180000001</v>
      </c>
      <c r="C42" s="87">
        <f>D42/B42</f>
        <v>1.573785614418723</v>
      </c>
      <c r="D42" s="86">
        <f>D41+D40</f>
        <v>12719.271940499999</v>
      </c>
      <c r="E42" s="88">
        <f>E41+E40</f>
        <v>882.81046786000002</v>
      </c>
      <c r="F42" s="88">
        <f t="shared" ref="F42:G42" si="2">F41+F40</f>
        <v>11836.46147264</v>
      </c>
      <c r="G42" s="88">
        <f t="shared" si="2"/>
        <v>13967.024537715199</v>
      </c>
      <c r="H42" s="65"/>
    </row>
    <row r="43" spans="1:8" s="65" customFormat="1" ht="15.75">
      <c r="A43" s="62"/>
      <c r="B43" s="75"/>
      <c r="C43" s="75"/>
      <c r="D43" s="75"/>
      <c r="E43" s="75"/>
      <c r="F43" s="76"/>
      <c r="G43" s="75"/>
    </row>
    <row r="44" spans="1:8" s="65" customFormat="1" ht="15.75">
      <c r="A44" s="62"/>
      <c r="B44" s="75"/>
      <c r="C44" s="75"/>
      <c r="D44" s="75"/>
      <c r="E44" s="75"/>
      <c r="F44" s="76"/>
      <c r="G44" s="75"/>
    </row>
    <row r="45" spans="1:8" ht="15.75">
      <c r="A45" s="44" t="s">
        <v>48</v>
      </c>
      <c r="B45" s="98" t="s">
        <v>47</v>
      </c>
      <c r="C45" s="99"/>
      <c r="D45" s="99"/>
      <c r="E45" s="99"/>
      <c r="F45" s="99"/>
      <c r="G45" s="99"/>
      <c r="H45" s="99"/>
    </row>
    <row r="46" spans="1:8" s="65" customFormat="1" ht="15.75">
      <c r="B46" s="68"/>
      <c r="C46" s="68"/>
      <c r="D46" s="68"/>
      <c r="E46" s="68"/>
      <c r="F46" s="68"/>
      <c r="G46" s="68"/>
      <c r="H46" s="68"/>
    </row>
    <row r="47" spans="1:8" ht="15.75">
      <c r="A47" s="100"/>
      <c r="B47" s="102" t="s">
        <v>21</v>
      </c>
      <c r="C47" s="104" t="s">
        <v>0</v>
      </c>
      <c r="D47" s="105"/>
      <c r="E47" s="104" t="s">
        <v>1</v>
      </c>
      <c r="F47" s="105"/>
      <c r="G47" s="106" t="s">
        <v>46</v>
      </c>
      <c r="H47" s="106"/>
    </row>
    <row r="48" spans="1:8" ht="15.75">
      <c r="A48" s="101"/>
      <c r="B48" s="103"/>
      <c r="C48" s="23" t="s">
        <v>17</v>
      </c>
      <c r="D48" s="23" t="s">
        <v>18</v>
      </c>
      <c r="E48" s="23" t="s">
        <v>17</v>
      </c>
      <c r="F48" s="23" t="s">
        <v>18</v>
      </c>
      <c r="G48" s="23" t="s">
        <v>17</v>
      </c>
      <c r="H48" s="23" t="s">
        <v>18</v>
      </c>
    </row>
    <row r="49" spans="1:8" ht="15.75">
      <c r="A49" s="92"/>
      <c r="B49" s="5" t="s">
        <v>14</v>
      </c>
      <c r="C49" s="14">
        <v>684.98</v>
      </c>
      <c r="D49" s="12">
        <v>1.83</v>
      </c>
      <c r="E49" s="14">
        <v>1171.08</v>
      </c>
      <c r="F49" s="12">
        <v>2.85</v>
      </c>
      <c r="G49" s="14">
        <f>C49+E49</f>
        <v>1856.06</v>
      </c>
      <c r="H49" s="12">
        <v>2.37</v>
      </c>
    </row>
    <row r="50" spans="1:8" ht="15.75">
      <c r="A50" s="92"/>
      <c r="B50" s="5" t="s">
        <v>15</v>
      </c>
      <c r="C50" s="14">
        <v>7.52</v>
      </c>
      <c r="D50" s="12">
        <v>1.71</v>
      </c>
      <c r="E50" s="14">
        <v>177.04</v>
      </c>
      <c r="F50" s="12">
        <v>3.59</v>
      </c>
      <c r="G50" s="14">
        <f t="shared" ref="G50:G52" si="3">C50+E50</f>
        <v>184.56</v>
      </c>
      <c r="H50" s="12">
        <v>3.44</v>
      </c>
    </row>
    <row r="51" spans="1:8" ht="15.75">
      <c r="A51" s="92"/>
      <c r="B51" s="5" t="s">
        <v>20</v>
      </c>
      <c r="C51" s="14">
        <v>1771.09</v>
      </c>
      <c r="D51" s="12">
        <v>4.24</v>
      </c>
      <c r="E51" s="14">
        <v>1799.95</v>
      </c>
      <c r="F51" s="12">
        <v>12.94</v>
      </c>
      <c r="G51" s="14">
        <f t="shared" si="3"/>
        <v>3571.04</v>
      </c>
      <c r="H51" s="12">
        <v>6.41</v>
      </c>
    </row>
    <row r="52" spans="1:8" ht="15.75">
      <c r="A52" s="92"/>
      <c r="B52" s="10" t="s">
        <v>16</v>
      </c>
      <c r="C52" s="26">
        <v>1722.87</v>
      </c>
      <c r="D52" s="12">
        <v>8.98</v>
      </c>
      <c r="E52" s="26">
        <v>747.43</v>
      </c>
      <c r="F52" s="12">
        <v>16.36</v>
      </c>
      <c r="G52" s="14">
        <f t="shared" si="3"/>
        <v>2470.2999999999997</v>
      </c>
      <c r="H52" s="12">
        <v>10.4</v>
      </c>
    </row>
    <row r="53" spans="1:8" ht="15.75">
      <c r="A53" s="93"/>
      <c r="B53" s="9" t="s">
        <v>19</v>
      </c>
      <c r="C53" s="13">
        <f>SUM(C49:C52)</f>
        <v>4186.46</v>
      </c>
      <c r="D53" s="11">
        <v>9.02</v>
      </c>
      <c r="E53" s="13">
        <f>SUM(E49:E52)</f>
        <v>3895.4999999999995</v>
      </c>
      <c r="F53" s="11">
        <v>9.32</v>
      </c>
      <c r="G53" s="14">
        <f>SUM(G49:G52)</f>
        <v>8081.9599999999991</v>
      </c>
      <c r="H53" s="11">
        <v>9.16</v>
      </c>
    </row>
    <row r="54" spans="1:8" ht="15.75">
      <c r="A54" s="5" t="s">
        <v>12</v>
      </c>
      <c r="B54" s="5"/>
      <c r="C54" s="26"/>
      <c r="D54" s="12"/>
      <c r="E54" s="26"/>
      <c r="F54" s="12"/>
      <c r="G54" s="26"/>
      <c r="H54" s="12"/>
    </row>
    <row r="55" spans="1:8" ht="15.75">
      <c r="A55" s="5" t="s">
        <v>13</v>
      </c>
      <c r="B55" s="5"/>
      <c r="C55" s="26"/>
      <c r="D55" s="12"/>
      <c r="E55" s="26"/>
      <c r="F55" s="12"/>
      <c r="G55" s="26"/>
      <c r="H55" s="12"/>
    </row>
  </sheetData>
  <mergeCells count="31">
    <mergeCell ref="B1:H1"/>
    <mergeCell ref="B45:H45"/>
    <mergeCell ref="E3:F3"/>
    <mergeCell ref="A5:A9"/>
    <mergeCell ref="A3:A4"/>
    <mergeCell ref="B37:D37"/>
    <mergeCell ref="E37:E38"/>
    <mergeCell ref="F37:F38"/>
    <mergeCell ref="G37:G38"/>
    <mergeCell ref="C3:D3"/>
    <mergeCell ref="C30:D30"/>
    <mergeCell ref="E30:F30"/>
    <mergeCell ref="B28:H28"/>
    <mergeCell ref="B20:H20"/>
    <mergeCell ref="B35:H35"/>
    <mergeCell ref="A37:A39"/>
    <mergeCell ref="A49:A53"/>
    <mergeCell ref="G3:H3"/>
    <mergeCell ref="G11:H11"/>
    <mergeCell ref="B22:E24"/>
    <mergeCell ref="A47:A48"/>
    <mergeCell ref="B47:B48"/>
    <mergeCell ref="C47:D47"/>
    <mergeCell ref="E47:F47"/>
    <mergeCell ref="G47:H47"/>
    <mergeCell ref="A13:A17"/>
    <mergeCell ref="B11:B12"/>
    <mergeCell ref="C11:D11"/>
    <mergeCell ref="E11:F11"/>
    <mergeCell ref="A11:A12"/>
    <mergeCell ref="B3:B4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="85" zoomScaleNormal="115" zoomScaleSheetLayoutView="85" workbookViewId="0">
      <selection activeCell="M21" sqref="M21"/>
    </sheetView>
  </sheetViews>
  <sheetFormatPr defaultRowHeight="12.75"/>
  <cols>
    <col min="1" max="1" width="33.5703125" customWidth="1"/>
    <col min="2" max="2" width="23" customWidth="1"/>
    <col min="3" max="3" width="25.28515625" customWidth="1"/>
    <col min="4" max="4" width="20.140625" customWidth="1"/>
    <col min="5" max="5" width="25.140625" customWidth="1"/>
    <col min="6" max="6" width="22.42578125" customWidth="1"/>
    <col min="7" max="7" width="23.5703125" customWidth="1"/>
    <col min="8" max="8" width="22.42578125" customWidth="1"/>
    <col min="9" max="9" width="9.140625" customWidth="1"/>
  </cols>
  <sheetData>
    <row r="1" spans="1:8" ht="15.75" customHeight="1">
      <c r="A1" s="44" t="s">
        <v>42</v>
      </c>
      <c r="B1" s="98" t="s">
        <v>55</v>
      </c>
      <c r="C1" s="99"/>
      <c r="D1" s="99"/>
      <c r="E1" s="99"/>
      <c r="F1" s="99"/>
      <c r="G1" s="99"/>
      <c r="H1" s="99"/>
    </row>
    <row r="2" spans="1:8" ht="15.75" customHeight="1">
      <c r="A2" s="8" t="s">
        <v>22</v>
      </c>
      <c r="B2" s="7"/>
      <c r="C2" s="7"/>
      <c r="D2" s="7"/>
      <c r="E2" s="7"/>
      <c r="F2" s="7"/>
      <c r="G2" s="7"/>
      <c r="H2" s="7"/>
    </row>
    <row r="3" spans="1:8" ht="15.75" customHeight="1">
      <c r="A3" s="100"/>
      <c r="B3" s="102" t="s">
        <v>21</v>
      </c>
      <c r="C3" s="104" t="s">
        <v>0</v>
      </c>
      <c r="D3" s="105"/>
      <c r="E3" s="104" t="s">
        <v>1</v>
      </c>
      <c r="F3" s="105"/>
      <c r="G3" s="106" t="s">
        <v>46</v>
      </c>
      <c r="H3" s="106"/>
    </row>
    <row r="4" spans="1:8" ht="15.75" customHeight="1">
      <c r="A4" s="101"/>
      <c r="B4" s="103"/>
      <c r="C4" s="18" t="s">
        <v>17</v>
      </c>
      <c r="D4" s="18" t="s">
        <v>18</v>
      </c>
      <c r="E4" s="19" t="s">
        <v>17</v>
      </c>
      <c r="F4" s="18" t="s">
        <v>18</v>
      </c>
      <c r="G4" s="23" t="s">
        <v>17</v>
      </c>
      <c r="H4" s="23" t="s">
        <v>18</v>
      </c>
    </row>
    <row r="5" spans="1:8" ht="15.75" customHeight="1">
      <c r="A5" s="92"/>
      <c r="B5" s="5" t="s">
        <v>14</v>
      </c>
      <c r="C5" s="14">
        <v>675.71</v>
      </c>
      <c r="D5" s="5">
        <v>1.93</v>
      </c>
      <c r="E5" s="28">
        <v>1246.96</v>
      </c>
      <c r="F5" s="12">
        <v>3.07</v>
      </c>
      <c r="G5" s="57">
        <f>C5+E5</f>
        <v>1922.67</v>
      </c>
      <c r="H5" s="57">
        <v>2.54</v>
      </c>
    </row>
    <row r="6" spans="1:8" ht="15.75" customHeight="1">
      <c r="A6" s="92"/>
      <c r="B6" s="5" t="s">
        <v>15</v>
      </c>
      <c r="C6" s="14">
        <v>3.94</v>
      </c>
      <c r="D6" s="5">
        <v>1.05</v>
      </c>
      <c r="E6" s="28">
        <v>245.49</v>
      </c>
      <c r="F6" s="12">
        <v>3.94</v>
      </c>
      <c r="G6" s="57">
        <f t="shared" ref="G6:G9" si="0">C6+E6</f>
        <v>249.43</v>
      </c>
      <c r="H6" s="57">
        <v>3.78</v>
      </c>
    </row>
    <row r="7" spans="1:8" ht="15.75" customHeight="1">
      <c r="A7" s="92"/>
      <c r="B7" s="5" t="s">
        <v>20</v>
      </c>
      <c r="C7" s="14">
        <v>1754.88</v>
      </c>
      <c r="D7" s="5">
        <v>4.3600000000000003</v>
      </c>
      <c r="E7" s="28">
        <v>2226.69</v>
      </c>
      <c r="F7" s="12">
        <v>15.76</v>
      </c>
      <c r="G7" s="57">
        <f t="shared" si="0"/>
        <v>3981.57</v>
      </c>
      <c r="H7" s="57">
        <v>7.32</v>
      </c>
    </row>
    <row r="8" spans="1:8" ht="15.75" customHeight="1">
      <c r="A8" s="92"/>
      <c r="B8" s="10" t="s">
        <v>16</v>
      </c>
      <c r="C8" s="26">
        <v>1918.16</v>
      </c>
      <c r="D8" s="5">
        <v>10.050000000000001</v>
      </c>
      <c r="E8" s="29">
        <v>925.05</v>
      </c>
      <c r="F8" s="12">
        <v>20.95</v>
      </c>
      <c r="G8" s="57">
        <f t="shared" si="0"/>
        <v>2843.21</v>
      </c>
      <c r="H8" s="57">
        <v>12.09</v>
      </c>
    </row>
    <row r="9" spans="1:8" ht="15.75" customHeight="1">
      <c r="A9" s="93"/>
      <c r="B9" s="9" t="s">
        <v>19</v>
      </c>
      <c r="C9" s="13">
        <v>4352.6899999999996</v>
      </c>
      <c r="D9" s="9">
        <v>9.89</v>
      </c>
      <c r="E9" s="27">
        <v>4644.1899999999996</v>
      </c>
      <c r="F9" s="11">
        <v>11.2</v>
      </c>
      <c r="G9" s="58">
        <f t="shared" si="0"/>
        <v>8996.8799999999992</v>
      </c>
      <c r="H9" s="58">
        <v>10.53</v>
      </c>
    </row>
    <row r="10" spans="1:8" ht="15.75" customHeight="1">
      <c r="A10" s="8" t="s">
        <v>23</v>
      </c>
      <c r="B10" s="6"/>
      <c r="C10" s="7"/>
      <c r="D10" s="7"/>
      <c r="E10" s="7"/>
      <c r="F10" s="7"/>
      <c r="G10" s="7"/>
      <c r="H10" s="7"/>
    </row>
    <row r="11" spans="1:8" ht="15.75" customHeight="1">
      <c r="A11" s="100"/>
      <c r="B11" s="102" t="s">
        <v>21</v>
      </c>
      <c r="C11" s="104" t="s">
        <v>0</v>
      </c>
      <c r="D11" s="105"/>
      <c r="E11" s="104" t="s">
        <v>1</v>
      </c>
      <c r="F11" s="105"/>
      <c r="G11" s="106" t="s">
        <v>46</v>
      </c>
      <c r="H11" s="106"/>
    </row>
    <row r="12" spans="1:8" ht="15.75" customHeight="1">
      <c r="A12" s="101"/>
      <c r="B12" s="103"/>
      <c r="C12" s="18" t="s">
        <v>17</v>
      </c>
      <c r="D12" s="18" t="s">
        <v>18</v>
      </c>
      <c r="E12" s="19" t="s">
        <v>17</v>
      </c>
      <c r="F12" s="18" t="s">
        <v>18</v>
      </c>
      <c r="G12" s="23" t="s">
        <v>17</v>
      </c>
      <c r="H12" s="23" t="s">
        <v>18</v>
      </c>
    </row>
    <row r="13" spans="1:8" ht="15.75" customHeight="1">
      <c r="A13" s="92"/>
      <c r="B13" s="5" t="s">
        <v>14</v>
      </c>
      <c r="C13" s="12">
        <v>96.93</v>
      </c>
      <c r="D13" s="12">
        <v>1.52</v>
      </c>
      <c r="E13" s="33">
        <v>157.69</v>
      </c>
      <c r="F13" s="12">
        <v>2.46</v>
      </c>
      <c r="G13" s="57">
        <f>C13+E13</f>
        <v>254.62</v>
      </c>
      <c r="H13" s="57">
        <v>1.99</v>
      </c>
    </row>
    <row r="14" spans="1:8" ht="15.75" customHeight="1">
      <c r="A14" s="92"/>
      <c r="B14" s="5" t="s">
        <v>15</v>
      </c>
      <c r="C14" s="12">
        <v>0.55000000000000004</v>
      </c>
      <c r="D14" s="12">
        <v>0.81</v>
      </c>
      <c r="E14" s="33">
        <v>31.38</v>
      </c>
      <c r="F14" s="12">
        <v>2.94</v>
      </c>
      <c r="G14" s="57">
        <f t="shared" ref="G14:G17" si="1">C14+E14</f>
        <v>31.93</v>
      </c>
      <c r="H14" s="57">
        <v>2.81</v>
      </c>
    </row>
    <row r="15" spans="1:8" ht="15.75" customHeight="1">
      <c r="A15" s="92"/>
      <c r="B15" s="5" t="s">
        <v>20</v>
      </c>
      <c r="C15" s="12">
        <v>251.5</v>
      </c>
      <c r="D15" s="12">
        <v>3.43</v>
      </c>
      <c r="E15" s="33">
        <v>278.55</v>
      </c>
      <c r="F15" s="12">
        <v>12.94</v>
      </c>
      <c r="G15" s="57">
        <f t="shared" si="1"/>
        <v>530.04999999999995</v>
      </c>
      <c r="H15" s="57">
        <v>5.58</v>
      </c>
    </row>
    <row r="16" spans="1:8" ht="15.75" customHeight="1">
      <c r="A16" s="92"/>
      <c r="B16" s="10" t="s">
        <v>16</v>
      </c>
      <c r="C16" s="34">
        <v>287.14</v>
      </c>
      <c r="D16" s="12">
        <v>8.07</v>
      </c>
      <c r="E16" s="35">
        <v>114.7</v>
      </c>
      <c r="F16" s="12">
        <v>16.45</v>
      </c>
      <c r="G16" s="57">
        <f t="shared" si="1"/>
        <v>401.84</v>
      </c>
      <c r="H16" s="57">
        <v>9.4499999999999993</v>
      </c>
    </row>
    <row r="17" spans="1:8" ht="15.75" customHeight="1">
      <c r="A17" s="93"/>
      <c r="B17" s="9" t="s">
        <v>19</v>
      </c>
      <c r="C17" s="11">
        <v>636.12</v>
      </c>
      <c r="D17" s="11">
        <v>7.93</v>
      </c>
      <c r="E17" s="32">
        <v>582.32000000000005</v>
      </c>
      <c r="F17" s="11">
        <v>8.9</v>
      </c>
      <c r="G17" s="58">
        <f t="shared" si="1"/>
        <v>1218.44</v>
      </c>
      <c r="H17" s="58">
        <v>8.3699999999999992</v>
      </c>
    </row>
    <row r="18" spans="1:8" ht="15.75" customHeight="1">
      <c r="A18" s="62"/>
      <c r="B18" s="70"/>
      <c r="C18" s="64"/>
      <c r="D18" s="70"/>
      <c r="E18" s="70"/>
      <c r="F18" s="70"/>
      <c r="G18" s="70"/>
      <c r="H18" s="65"/>
    </row>
    <row r="19" spans="1:8" ht="15.75" customHeight="1">
      <c r="A19" s="62"/>
      <c r="B19" s="70"/>
      <c r="C19" s="64"/>
      <c r="D19" s="70"/>
      <c r="E19" s="70"/>
      <c r="F19" s="70"/>
      <c r="G19" s="70"/>
      <c r="H19" s="65"/>
    </row>
    <row r="20" spans="1:8" ht="15" customHeight="1">
      <c r="A20" s="44" t="s">
        <v>43</v>
      </c>
      <c r="B20" s="98" t="s">
        <v>34</v>
      </c>
      <c r="C20" s="99"/>
      <c r="D20" s="99"/>
      <c r="E20" s="99"/>
      <c r="F20" s="99"/>
      <c r="G20" s="99"/>
      <c r="H20" s="99"/>
    </row>
    <row r="21" spans="1:8" s="65" customFormat="1" ht="15" customHeight="1">
      <c r="B21" s="66"/>
      <c r="C21" s="66"/>
      <c r="D21" s="71"/>
      <c r="E21" s="72"/>
      <c r="F21" s="72"/>
      <c r="G21" s="72"/>
    </row>
    <row r="22" spans="1:8" ht="15" customHeight="1">
      <c r="A22" s="53" t="s">
        <v>0</v>
      </c>
      <c r="B22" s="110" t="s">
        <v>30</v>
      </c>
      <c r="C22" s="111"/>
      <c r="D22" s="111"/>
      <c r="E22" s="111"/>
      <c r="F22" s="54">
        <v>6421.71</v>
      </c>
      <c r="G22" s="65"/>
      <c r="H22" s="65"/>
    </row>
    <row r="23" spans="1:8" ht="15" customHeight="1">
      <c r="A23" s="53" t="s">
        <v>1</v>
      </c>
      <c r="B23" s="112"/>
      <c r="C23" s="111"/>
      <c r="D23" s="111"/>
      <c r="E23" s="111"/>
      <c r="F23" s="54">
        <v>7372.8419999999996</v>
      </c>
      <c r="G23" s="65"/>
      <c r="H23" s="65"/>
    </row>
    <row r="24" spans="1:8" ht="15" customHeight="1">
      <c r="A24" s="55" t="s">
        <v>2</v>
      </c>
      <c r="B24" s="112"/>
      <c r="C24" s="111"/>
      <c r="D24" s="111"/>
      <c r="E24" s="111"/>
      <c r="F24" s="56">
        <f>F22+F23</f>
        <v>13794.552</v>
      </c>
      <c r="G24" s="65"/>
      <c r="H24" s="65"/>
    </row>
    <row r="25" spans="1:8" ht="15" customHeight="1">
      <c r="A25" s="7" t="s">
        <v>10</v>
      </c>
      <c r="B25" s="7"/>
      <c r="C25" s="7"/>
      <c r="D25" s="7"/>
      <c r="G25" s="65"/>
      <c r="H25" s="65"/>
    </row>
    <row r="26" spans="1:8" s="65" customFormat="1" ht="15" customHeight="1">
      <c r="A26" s="68"/>
      <c r="B26" s="68"/>
      <c r="C26" s="68"/>
      <c r="D26" s="68"/>
    </row>
    <row r="27" spans="1:8" s="65" customFormat="1" ht="15" customHeight="1">
      <c r="A27" s="73"/>
      <c r="B27" s="73"/>
      <c r="C27" s="73"/>
      <c r="D27" s="73"/>
    </row>
    <row r="28" spans="1:8" ht="15" customHeight="1">
      <c r="A28" s="44" t="s">
        <v>44</v>
      </c>
      <c r="B28" s="98" t="s">
        <v>50</v>
      </c>
      <c r="C28" s="99"/>
      <c r="D28" s="99"/>
      <c r="E28" s="99"/>
      <c r="F28" s="99"/>
      <c r="G28" s="99"/>
      <c r="H28" s="99"/>
    </row>
    <row r="29" spans="1:8" ht="15" customHeight="1">
      <c r="A29" s="65"/>
      <c r="B29" s="65"/>
      <c r="C29" s="65"/>
      <c r="D29" s="65"/>
      <c r="E29" s="65"/>
      <c r="F29" s="65"/>
      <c r="G29" s="65"/>
      <c r="H29" s="65"/>
    </row>
    <row r="30" spans="1:8" ht="18.75" customHeight="1">
      <c r="A30" s="65"/>
      <c r="B30" s="65"/>
      <c r="C30" s="104" t="s">
        <v>0</v>
      </c>
      <c r="D30" s="105"/>
      <c r="E30" s="104" t="s">
        <v>1</v>
      </c>
      <c r="F30" s="105"/>
      <c r="G30" s="65"/>
      <c r="H30" s="65"/>
    </row>
    <row r="31" spans="1:8" ht="39" customHeight="1">
      <c r="A31" s="65"/>
      <c r="B31" s="65"/>
      <c r="C31" s="47" t="s">
        <v>53</v>
      </c>
      <c r="D31" s="41" t="s">
        <v>49</v>
      </c>
      <c r="E31" s="47" t="s">
        <v>53</v>
      </c>
      <c r="F31" s="41" t="s">
        <v>49</v>
      </c>
      <c r="G31" s="65"/>
      <c r="H31" s="65"/>
    </row>
    <row r="32" spans="1:8" ht="15" customHeight="1">
      <c r="A32" s="65"/>
      <c r="B32" s="65"/>
      <c r="C32" s="26">
        <v>43098</v>
      </c>
      <c r="D32" s="26">
        <v>9.65</v>
      </c>
      <c r="E32" s="26">
        <v>42413.5</v>
      </c>
      <c r="F32" s="26">
        <v>11</v>
      </c>
      <c r="G32" s="65"/>
      <c r="H32" s="65"/>
    </row>
    <row r="33" spans="1:8" ht="15" customHeight="1">
      <c r="A33" s="65"/>
      <c r="B33" s="65"/>
      <c r="C33" s="65"/>
      <c r="D33" s="65"/>
      <c r="E33" s="65"/>
      <c r="F33" s="65"/>
      <c r="G33" s="65"/>
      <c r="H33" s="65"/>
    </row>
    <row r="34" spans="1:8" ht="15" customHeight="1">
      <c r="A34" s="61" t="s">
        <v>45</v>
      </c>
      <c r="B34" s="107" t="s">
        <v>33</v>
      </c>
      <c r="C34" s="107"/>
      <c r="D34" s="107"/>
      <c r="E34" s="107"/>
      <c r="F34" s="107"/>
      <c r="G34" s="107"/>
      <c r="H34" s="107"/>
    </row>
    <row r="35" spans="1:8" s="65" customFormat="1" ht="15" customHeight="1"/>
    <row r="36" spans="1:8" ht="15" customHeight="1">
      <c r="A36" s="108" t="s">
        <v>3</v>
      </c>
      <c r="B36" s="108" t="s">
        <v>7</v>
      </c>
      <c r="C36" s="108"/>
      <c r="D36" s="108"/>
      <c r="E36" s="108" t="s">
        <v>41</v>
      </c>
      <c r="F36" s="108" t="s">
        <v>8</v>
      </c>
      <c r="G36" s="108" t="s">
        <v>8</v>
      </c>
      <c r="H36" s="65"/>
    </row>
    <row r="37" spans="1:8" ht="15" customHeight="1">
      <c r="A37" s="116"/>
      <c r="B37" s="20" t="s">
        <v>4</v>
      </c>
      <c r="C37" s="20" t="s">
        <v>5</v>
      </c>
      <c r="D37" s="20" t="s">
        <v>6</v>
      </c>
      <c r="E37" s="108"/>
      <c r="F37" s="108"/>
      <c r="G37" s="108"/>
      <c r="H37" s="74"/>
    </row>
    <row r="38" spans="1:8" ht="15" customHeight="1">
      <c r="A38" s="116"/>
      <c r="B38" s="17" t="s">
        <v>17</v>
      </c>
      <c r="C38" s="17" t="s">
        <v>32</v>
      </c>
      <c r="D38" s="17" t="s">
        <v>30</v>
      </c>
      <c r="E38" s="17" t="s">
        <v>30</v>
      </c>
      <c r="F38" s="17" t="s">
        <v>30</v>
      </c>
      <c r="G38" s="17" t="s">
        <v>31</v>
      </c>
      <c r="H38" s="74"/>
    </row>
    <row r="39" spans="1:8" ht="15" customHeight="1">
      <c r="A39" s="4" t="s">
        <v>0</v>
      </c>
      <c r="B39" s="30">
        <v>4229.3548229999997</v>
      </c>
      <c r="C39" s="36">
        <f>D39/B39</f>
        <v>1.4900021351152548</v>
      </c>
      <c r="D39" s="30">
        <v>6301.7477164299999</v>
      </c>
      <c r="E39" s="30">
        <v>440.72019676999997</v>
      </c>
      <c r="F39" s="30">
        <f>D39-E39</f>
        <v>5861.0275196599996</v>
      </c>
      <c r="G39" s="30">
        <f>F39*1.18</f>
        <v>6916.0124731987989</v>
      </c>
      <c r="H39" s="65"/>
    </row>
    <row r="40" spans="1:8" ht="15" customHeight="1">
      <c r="A40" s="4" t="s">
        <v>1</v>
      </c>
      <c r="B40" s="30">
        <v>4140.1912759999996</v>
      </c>
      <c r="C40" s="36">
        <f>D40/B40</f>
        <v>1.4733471757960395</v>
      </c>
      <c r="D40" s="30">
        <v>6099.9391237500004</v>
      </c>
      <c r="E40" s="30">
        <v>474.59559840999998</v>
      </c>
      <c r="F40" s="30">
        <f>D40-E40</f>
        <v>5625.3435253400003</v>
      </c>
      <c r="G40" s="30">
        <f t="shared" ref="G40:G41" si="2">F40*1.18</f>
        <v>6637.9053599011995</v>
      </c>
      <c r="H40" s="65"/>
    </row>
    <row r="41" spans="1:8" ht="15" customHeight="1">
      <c r="A41" s="21" t="s">
        <v>2</v>
      </c>
      <c r="B41" s="31">
        <f>B39+B40</f>
        <v>8369.5460989999992</v>
      </c>
      <c r="C41" s="37">
        <f>D41/B41</f>
        <v>1.4817633708549338</v>
      </c>
      <c r="D41" s="31">
        <f>D40+D39</f>
        <v>12401.68684018</v>
      </c>
      <c r="E41" s="31">
        <f>E40+E39</f>
        <v>915.3157951799999</v>
      </c>
      <c r="F41" s="31">
        <f>D41-E41</f>
        <v>11486.371045</v>
      </c>
      <c r="G41" s="31">
        <f t="shared" si="2"/>
        <v>13553.917833099998</v>
      </c>
      <c r="H41" s="65"/>
    </row>
    <row r="42" spans="1:8" s="65" customFormat="1" ht="15" customHeight="1">
      <c r="A42" s="62"/>
      <c r="B42" s="70"/>
      <c r="C42" s="64"/>
      <c r="D42" s="70"/>
      <c r="E42" s="70"/>
      <c r="F42" s="70"/>
      <c r="G42" s="70"/>
    </row>
    <row r="43" spans="1:8" s="65" customFormat="1" ht="15" customHeight="1">
      <c r="A43" s="62"/>
      <c r="B43" s="70"/>
      <c r="C43" s="64"/>
      <c r="D43" s="70"/>
      <c r="E43" s="70"/>
      <c r="F43" s="70"/>
      <c r="G43" s="70"/>
    </row>
    <row r="44" spans="1:8" ht="15" customHeight="1">
      <c r="A44" s="61" t="s">
        <v>48</v>
      </c>
      <c r="B44" s="98" t="s">
        <v>40</v>
      </c>
      <c r="C44" s="99"/>
      <c r="D44" s="99"/>
      <c r="E44" s="99"/>
      <c r="F44" s="99"/>
      <c r="G44" s="99"/>
      <c r="H44" s="99"/>
    </row>
    <row r="45" spans="1:8" s="65" customFormat="1" ht="15" customHeight="1">
      <c r="B45" s="68"/>
      <c r="C45" s="68"/>
      <c r="D45" s="68"/>
      <c r="E45" s="68"/>
      <c r="F45" s="68"/>
      <c r="G45" s="68"/>
      <c r="H45" s="68"/>
    </row>
    <row r="46" spans="1:8" ht="15" customHeight="1">
      <c r="A46" s="100"/>
      <c r="B46" s="102" t="s">
        <v>21</v>
      </c>
      <c r="C46" s="104" t="s">
        <v>0</v>
      </c>
      <c r="D46" s="105"/>
      <c r="E46" s="104" t="s">
        <v>1</v>
      </c>
      <c r="F46" s="105"/>
      <c r="G46" s="106" t="s">
        <v>46</v>
      </c>
      <c r="H46" s="106"/>
    </row>
    <row r="47" spans="1:8" ht="15" customHeight="1">
      <c r="A47" s="101"/>
      <c r="B47" s="103"/>
      <c r="C47" s="18" t="s">
        <v>17</v>
      </c>
      <c r="D47" s="18" t="s">
        <v>18</v>
      </c>
      <c r="E47" s="18" t="s">
        <v>17</v>
      </c>
      <c r="F47" s="18" t="s">
        <v>18</v>
      </c>
      <c r="G47" s="18" t="s">
        <v>17</v>
      </c>
      <c r="H47" s="18" t="s">
        <v>18</v>
      </c>
    </row>
    <row r="48" spans="1:8" ht="15" customHeight="1">
      <c r="A48" s="92"/>
      <c r="B48" s="5" t="s">
        <v>14</v>
      </c>
      <c r="C48" s="14">
        <v>655.11</v>
      </c>
      <c r="D48" s="12">
        <v>1.83</v>
      </c>
      <c r="E48" s="14">
        <v>1189.4000000000001</v>
      </c>
      <c r="F48" s="12">
        <v>2.87</v>
      </c>
      <c r="G48" s="14">
        <v>1844.5</v>
      </c>
      <c r="H48" s="12">
        <v>2.39</v>
      </c>
    </row>
    <row r="49" spans="1:8" ht="15" customHeight="1">
      <c r="A49" s="92"/>
      <c r="B49" s="5" t="s">
        <v>15</v>
      </c>
      <c r="C49" s="14">
        <v>1.9</v>
      </c>
      <c r="D49" s="12">
        <v>0.69</v>
      </c>
      <c r="E49" s="14">
        <v>184.25</v>
      </c>
      <c r="F49" s="12">
        <v>3.64</v>
      </c>
      <c r="G49" s="14">
        <v>186.1</v>
      </c>
      <c r="H49" s="12">
        <v>3.49</v>
      </c>
    </row>
    <row r="50" spans="1:8" ht="15" customHeight="1">
      <c r="A50" s="92"/>
      <c r="B50" s="5" t="s">
        <v>20</v>
      </c>
      <c r="C50" s="14">
        <v>1802.97</v>
      </c>
      <c r="D50" s="12">
        <v>4.43</v>
      </c>
      <c r="E50" s="14">
        <v>1961.39</v>
      </c>
      <c r="F50" s="12">
        <v>13.63</v>
      </c>
      <c r="G50" s="14">
        <v>3764.4</v>
      </c>
      <c r="H50" s="12">
        <v>6.83</v>
      </c>
    </row>
    <row r="51" spans="1:8" ht="15" customHeight="1">
      <c r="A51" s="92"/>
      <c r="B51" s="10" t="s">
        <v>16</v>
      </c>
      <c r="C51" s="26">
        <v>1769.36</v>
      </c>
      <c r="D51" s="12">
        <v>9.23</v>
      </c>
      <c r="E51" s="26">
        <v>805.14</v>
      </c>
      <c r="F51" s="12">
        <v>17.329999999999998</v>
      </c>
      <c r="G51" s="26">
        <v>2574.5</v>
      </c>
      <c r="H51" s="12">
        <v>10.82</v>
      </c>
    </row>
    <row r="52" spans="1:8" ht="15" customHeight="1">
      <c r="A52" s="93"/>
      <c r="B52" s="9" t="s">
        <v>19</v>
      </c>
      <c r="C52" s="13">
        <v>4229.3500000000004</v>
      </c>
      <c r="D52" s="11">
        <v>9.44</v>
      </c>
      <c r="E52" s="13">
        <v>4140.2</v>
      </c>
      <c r="F52" s="11">
        <v>9.83</v>
      </c>
      <c r="G52" s="13">
        <v>8369.5</v>
      </c>
      <c r="H52" s="11">
        <v>9.6300000000000008</v>
      </c>
    </row>
    <row r="53" spans="1:8" ht="15" customHeight="1">
      <c r="A53" s="5" t="s">
        <v>12</v>
      </c>
      <c r="B53" s="5"/>
      <c r="C53" s="26">
        <v>4156.8999999999996</v>
      </c>
      <c r="D53" s="12">
        <v>9.65</v>
      </c>
      <c r="E53" s="26">
        <v>4665.5</v>
      </c>
      <c r="F53" s="12">
        <v>11</v>
      </c>
      <c r="G53" s="26">
        <v>8822.4</v>
      </c>
      <c r="H53" s="12">
        <v>10.32</v>
      </c>
    </row>
    <row r="54" spans="1:8" ht="30" customHeight="1">
      <c r="A54" s="15" t="s">
        <v>13</v>
      </c>
      <c r="B54" s="5"/>
      <c r="C54" s="26">
        <v>-91.83</v>
      </c>
      <c r="D54" s="12">
        <v>-0.21</v>
      </c>
      <c r="E54" s="26">
        <v>-494.83</v>
      </c>
      <c r="F54" s="12">
        <v>-1.17</v>
      </c>
      <c r="G54" s="26">
        <v>-600.15</v>
      </c>
      <c r="H54" s="12">
        <v>-0.69</v>
      </c>
    </row>
    <row r="55" spans="1:8" ht="15" customHeight="1"/>
    <row r="56" spans="1:8" ht="15" customHeight="1"/>
    <row r="57" spans="1:8" ht="15" customHeight="1"/>
  </sheetData>
  <mergeCells count="31">
    <mergeCell ref="B1:H1"/>
    <mergeCell ref="B44:H44"/>
    <mergeCell ref="C30:D30"/>
    <mergeCell ref="E30:F30"/>
    <mergeCell ref="G11:H11"/>
    <mergeCell ref="B22:E24"/>
    <mergeCell ref="E11:F11"/>
    <mergeCell ref="G3:H3"/>
    <mergeCell ref="A48:A52"/>
    <mergeCell ref="B34:H34"/>
    <mergeCell ref="A36:A38"/>
    <mergeCell ref="B36:D36"/>
    <mergeCell ref="E36:E37"/>
    <mergeCell ref="F36:F37"/>
    <mergeCell ref="G36:G37"/>
    <mergeCell ref="A46:A47"/>
    <mergeCell ref="A3:A4"/>
    <mergeCell ref="A5:A9"/>
    <mergeCell ref="B46:B47"/>
    <mergeCell ref="G46:H46"/>
    <mergeCell ref="E46:F46"/>
    <mergeCell ref="B3:B4"/>
    <mergeCell ref="E3:F3"/>
    <mergeCell ref="C46:D46"/>
    <mergeCell ref="B28:H28"/>
    <mergeCell ref="B20:H20"/>
    <mergeCell ref="A13:A17"/>
    <mergeCell ref="A11:A12"/>
    <mergeCell ref="B11:B12"/>
    <mergeCell ref="C11:D11"/>
    <mergeCell ref="C3:D3"/>
  </mergeCells>
  <pageMargins left="0.7" right="0.7" top="0.75" bottom="0.75" header="0.3" footer="0.3"/>
  <pageSetup paperSize="9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topLeftCell="A28" zoomScale="85" zoomScaleSheetLayoutView="85" workbookViewId="0">
      <selection activeCell="O16" sqref="O16"/>
    </sheetView>
  </sheetViews>
  <sheetFormatPr defaultRowHeight="12.75"/>
  <cols>
    <col min="1" max="1" width="33.5703125" customWidth="1"/>
    <col min="2" max="2" width="24.7109375" customWidth="1"/>
    <col min="3" max="3" width="23.28515625" customWidth="1"/>
    <col min="4" max="4" width="20.140625" customWidth="1"/>
    <col min="5" max="5" width="23.42578125" customWidth="1"/>
    <col min="6" max="6" width="22.42578125" customWidth="1"/>
    <col min="7" max="7" width="23.5703125" customWidth="1"/>
    <col min="8" max="8" width="22.42578125" customWidth="1"/>
  </cols>
  <sheetData>
    <row r="1" spans="1:8" ht="15" customHeight="1">
      <c r="A1" s="44" t="s">
        <v>42</v>
      </c>
      <c r="B1" s="98" t="s">
        <v>54</v>
      </c>
      <c r="C1" s="99"/>
      <c r="D1" s="99"/>
      <c r="E1" s="99"/>
      <c r="F1" s="99"/>
      <c r="G1" s="99"/>
      <c r="H1" s="99"/>
    </row>
    <row r="2" spans="1:8" ht="15" customHeight="1">
      <c r="A2" s="8" t="s">
        <v>27</v>
      </c>
      <c r="B2" s="7"/>
      <c r="C2" s="7"/>
      <c r="D2" s="7"/>
      <c r="E2" s="7"/>
      <c r="F2" s="7"/>
    </row>
    <row r="3" spans="1:8" ht="15" customHeight="1">
      <c r="A3" s="100"/>
      <c r="B3" s="102" t="s">
        <v>21</v>
      </c>
      <c r="C3" s="104" t="s">
        <v>0</v>
      </c>
      <c r="D3" s="105"/>
      <c r="E3" s="104" t="s">
        <v>1</v>
      </c>
      <c r="F3" s="105"/>
      <c r="G3" s="106" t="s">
        <v>46</v>
      </c>
      <c r="H3" s="106"/>
    </row>
    <row r="4" spans="1:8" ht="15" customHeight="1">
      <c r="A4" s="101"/>
      <c r="B4" s="103"/>
      <c r="C4" s="18" t="s">
        <v>17</v>
      </c>
      <c r="D4" s="18" t="s">
        <v>18</v>
      </c>
      <c r="E4" s="19" t="s">
        <v>17</v>
      </c>
      <c r="F4" s="18" t="s">
        <v>18</v>
      </c>
      <c r="G4" s="24" t="s">
        <v>17</v>
      </c>
      <c r="H4" s="23" t="s">
        <v>18</v>
      </c>
    </row>
    <row r="5" spans="1:8" ht="15" customHeight="1">
      <c r="A5" s="92"/>
      <c r="B5" s="5" t="s">
        <v>14</v>
      </c>
      <c r="C5" s="14">
        <v>869</v>
      </c>
      <c r="D5" s="5">
        <v>2.58</v>
      </c>
      <c r="E5" s="28">
        <v>1129.3</v>
      </c>
      <c r="F5" s="12">
        <v>2.8</v>
      </c>
      <c r="G5" s="51">
        <f>C5+E5</f>
        <v>1998.3</v>
      </c>
      <c r="H5" s="59">
        <v>2.7</v>
      </c>
    </row>
    <row r="6" spans="1:8" ht="15" customHeight="1">
      <c r="A6" s="92"/>
      <c r="B6" s="5" t="s">
        <v>15</v>
      </c>
      <c r="C6" s="14">
        <v>2.9</v>
      </c>
      <c r="D6" s="5">
        <v>1.32</v>
      </c>
      <c r="E6" s="28">
        <v>181.8</v>
      </c>
      <c r="F6" s="12">
        <v>3.67</v>
      </c>
      <c r="G6" s="51">
        <f t="shared" ref="G6:G9" si="0">C6+E6</f>
        <v>184.70000000000002</v>
      </c>
      <c r="H6" s="59">
        <v>3.57</v>
      </c>
    </row>
    <row r="7" spans="1:8" ht="15" customHeight="1">
      <c r="A7" s="92"/>
      <c r="B7" s="5" t="s">
        <v>20</v>
      </c>
      <c r="C7" s="14">
        <v>1927.75</v>
      </c>
      <c r="D7" s="5">
        <v>5.03</v>
      </c>
      <c r="E7" s="28">
        <v>2305.9</v>
      </c>
      <c r="F7" s="12">
        <v>17.149999999999999</v>
      </c>
      <c r="G7" s="51">
        <f t="shared" si="0"/>
        <v>4233.6499999999996</v>
      </c>
      <c r="H7" s="59">
        <v>8.17</v>
      </c>
    </row>
    <row r="8" spans="1:8" ht="15" customHeight="1">
      <c r="A8" s="92"/>
      <c r="B8" s="10" t="s">
        <v>16</v>
      </c>
      <c r="C8" s="26">
        <v>1929.7</v>
      </c>
      <c r="D8" s="5">
        <v>9.16</v>
      </c>
      <c r="E8" s="29">
        <v>931</v>
      </c>
      <c r="F8" s="12">
        <v>20</v>
      </c>
      <c r="G8" s="51">
        <f t="shared" si="0"/>
        <v>2860.7</v>
      </c>
      <c r="H8" s="59">
        <v>11.12</v>
      </c>
    </row>
    <row r="9" spans="1:8" ht="15" customHeight="1">
      <c r="A9" s="93"/>
      <c r="B9" s="9" t="s">
        <v>19</v>
      </c>
      <c r="C9" s="13">
        <v>4729.3500000000004</v>
      </c>
      <c r="D9" s="9">
        <v>11.28</v>
      </c>
      <c r="E9" s="27">
        <v>4548</v>
      </c>
      <c r="F9" s="11">
        <v>11.24</v>
      </c>
      <c r="G9" s="52">
        <f t="shared" si="0"/>
        <v>9277.35</v>
      </c>
      <c r="H9" s="60">
        <v>11.26</v>
      </c>
    </row>
    <row r="10" spans="1:8" ht="15" customHeight="1">
      <c r="A10" s="8" t="s">
        <v>26</v>
      </c>
      <c r="B10" s="6"/>
      <c r="C10" s="7"/>
      <c r="D10" s="7"/>
      <c r="E10" s="7"/>
      <c r="F10" s="7"/>
    </row>
    <row r="11" spans="1:8" ht="15" customHeight="1">
      <c r="A11" s="100"/>
      <c r="B11" s="102" t="s">
        <v>21</v>
      </c>
      <c r="C11" s="104" t="s">
        <v>0</v>
      </c>
      <c r="D11" s="105"/>
      <c r="E11" s="104" t="s">
        <v>1</v>
      </c>
      <c r="F11" s="105"/>
      <c r="G11" s="106" t="s">
        <v>46</v>
      </c>
      <c r="H11" s="106"/>
    </row>
    <row r="12" spans="1:8" ht="15" customHeight="1">
      <c r="A12" s="101"/>
      <c r="B12" s="103"/>
      <c r="C12" s="18" t="s">
        <v>17</v>
      </c>
      <c r="D12" s="18" t="s">
        <v>18</v>
      </c>
      <c r="E12" s="19" t="s">
        <v>17</v>
      </c>
      <c r="F12" s="18" t="s">
        <v>18</v>
      </c>
      <c r="G12" s="24" t="s">
        <v>17</v>
      </c>
      <c r="H12" s="23" t="s">
        <v>18</v>
      </c>
    </row>
    <row r="13" spans="1:8" ht="15" customHeight="1">
      <c r="A13" s="92"/>
      <c r="B13" s="5" t="s">
        <v>14</v>
      </c>
      <c r="C13" s="14">
        <v>122</v>
      </c>
      <c r="D13" s="14">
        <v>2.58</v>
      </c>
      <c r="E13" s="28">
        <v>144.97</v>
      </c>
      <c r="F13" s="14">
        <v>2.25</v>
      </c>
      <c r="G13" s="51">
        <f>C13+E13</f>
        <v>266.97000000000003</v>
      </c>
      <c r="H13" s="59">
        <v>2.41</v>
      </c>
    </row>
    <row r="14" spans="1:8" ht="15" customHeight="1">
      <c r="A14" s="92"/>
      <c r="B14" s="5" t="s">
        <v>15</v>
      </c>
      <c r="C14" s="14">
        <v>0.4</v>
      </c>
      <c r="D14" s="14">
        <v>1.3</v>
      </c>
      <c r="E14" s="28">
        <v>23.34</v>
      </c>
      <c r="F14" s="14">
        <v>2.17</v>
      </c>
      <c r="G14" s="51">
        <f t="shared" ref="G14:G17" si="1">C14+E14</f>
        <v>23.74</v>
      </c>
      <c r="H14" s="59">
        <v>2.94</v>
      </c>
    </row>
    <row r="15" spans="1:8" ht="15" customHeight="1">
      <c r="A15" s="92"/>
      <c r="B15" s="5" t="s">
        <v>20</v>
      </c>
      <c r="C15" s="14">
        <v>270.60000000000002</v>
      </c>
      <c r="D15" s="14">
        <v>5.03</v>
      </c>
      <c r="E15" s="28">
        <v>289.45999999999998</v>
      </c>
      <c r="F15" s="14">
        <v>13.84</v>
      </c>
      <c r="G15" s="51">
        <f t="shared" si="1"/>
        <v>560.05999999999995</v>
      </c>
      <c r="H15" s="59">
        <v>7.38</v>
      </c>
    </row>
    <row r="16" spans="1:8" ht="15" customHeight="1">
      <c r="A16" s="92"/>
      <c r="B16" s="10" t="s">
        <v>16</v>
      </c>
      <c r="C16" s="26">
        <v>270.89999999999998</v>
      </c>
      <c r="D16" s="14">
        <v>9.16</v>
      </c>
      <c r="E16" s="29">
        <v>119.51</v>
      </c>
      <c r="F16" s="14">
        <v>16.36</v>
      </c>
      <c r="G16" s="51">
        <f t="shared" si="1"/>
        <v>390.40999999999997</v>
      </c>
      <c r="H16" s="59">
        <v>10.59</v>
      </c>
    </row>
    <row r="17" spans="1:8" ht="15" customHeight="1">
      <c r="A17" s="93"/>
      <c r="B17" s="9" t="s">
        <v>19</v>
      </c>
      <c r="C17" s="13">
        <v>663.9</v>
      </c>
      <c r="D17" s="13">
        <v>11.28</v>
      </c>
      <c r="E17" s="27">
        <v>577.28</v>
      </c>
      <c r="F17" s="13">
        <v>8.91</v>
      </c>
      <c r="G17" s="52">
        <f t="shared" si="1"/>
        <v>1241.1799999999998</v>
      </c>
      <c r="H17" s="60">
        <v>10.029999999999999</v>
      </c>
    </row>
    <row r="18" spans="1:8" ht="15" customHeight="1">
      <c r="A18" s="62"/>
      <c r="B18" s="63"/>
      <c r="C18" s="64"/>
      <c r="D18" s="63"/>
      <c r="E18" s="63"/>
      <c r="F18" s="63"/>
      <c r="G18" s="63"/>
      <c r="H18" s="65"/>
    </row>
    <row r="19" spans="1:8" ht="15" customHeight="1">
      <c r="A19" s="62"/>
      <c r="B19" s="63"/>
      <c r="C19" s="64"/>
      <c r="D19" s="63"/>
      <c r="E19" s="63"/>
      <c r="F19" s="63"/>
      <c r="G19" s="63"/>
      <c r="H19" s="65"/>
    </row>
    <row r="20" spans="1:8" ht="15" customHeight="1">
      <c r="A20" s="44" t="s">
        <v>43</v>
      </c>
      <c r="B20" s="98" t="s">
        <v>38</v>
      </c>
      <c r="C20" s="99"/>
      <c r="D20" s="99"/>
      <c r="E20" s="99"/>
      <c r="F20" s="99"/>
      <c r="G20" s="99"/>
      <c r="H20" s="99"/>
    </row>
    <row r="21" spans="1:8" ht="15" customHeight="1">
      <c r="A21" s="65"/>
      <c r="B21" s="66"/>
      <c r="C21" s="66"/>
      <c r="D21" s="67"/>
      <c r="E21" s="65"/>
      <c r="F21" s="65"/>
      <c r="G21" s="65"/>
      <c r="H21" s="65"/>
    </row>
    <row r="22" spans="1:8" ht="15" customHeight="1">
      <c r="A22" s="53" t="s">
        <v>0</v>
      </c>
      <c r="B22" s="110" t="s">
        <v>30</v>
      </c>
      <c r="C22" s="111"/>
      <c r="D22" s="111"/>
      <c r="E22" s="111"/>
      <c r="F22" s="54">
        <v>7091.6135999999997</v>
      </c>
      <c r="G22" s="65"/>
      <c r="H22" s="65"/>
    </row>
    <row r="23" spans="1:8" ht="15" customHeight="1">
      <c r="A23" s="53" t="s">
        <v>1</v>
      </c>
      <c r="B23" s="112"/>
      <c r="C23" s="111"/>
      <c r="D23" s="111"/>
      <c r="E23" s="111"/>
      <c r="F23" s="54">
        <v>7457.2335000000003</v>
      </c>
      <c r="G23" s="65"/>
      <c r="H23" s="65"/>
    </row>
    <row r="24" spans="1:8" ht="15" customHeight="1">
      <c r="A24" s="55" t="s">
        <v>2</v>
      </c>
      <c r="B24" s="112"/>
      <c r="C24" s="111"/>
      <c r="D24" s="111"/>
      <c r="E24" s="111"/>
      <c r="F24" s="56">
        <f>F22+F23</f>
        <v>14548.847099999999</v>
      </c>
      <c r="G24" s="65"/>
      <c r="H24" s="65"/>
    </row>
    <row r="25" spans="1:8" ht="15" customHeight="1">
      <c r="A25" s="68" t="s">
        <v>9</v>
      </c>
      <c r="B25" s="68"/>
      <c r="C25" s="68"/>
      <c r="D25" s="65"/>
      <c r="E25" s="65"/>
      <c r="F25" s="65"/>
      <c r="G25" s="65"/>
      <c r="H25" s="65"/>
    </row>
    <row r="26" spans="1:8" ht="15" customHeight="1">
      <c r="A26" s="68"/>
      <c r="B26" s="68"/>
      <c r="C26" s="68"/>
      <c r="D26" s="65"/>
      <c r="E26" s="65"/>
      <c r="F26" s="65"/>
      <c r="G26" s="65"/>
      <c r="H26" s="65"/>
    </row>
    <row r="27" spans="1:8" ht="15" customHeight="1">
      <c r="A27" s="68"/>
      <c r="B27" s="68"/>
      <c r="C27" s="68"/>
      <c r="D27" s="65"/>
      <c r="E27" s="65"/>
      <c r="F27" s="65"/>
      <c r="G27" s="65"/>
      <c r="H27" s="65"/>
    </row>
    <row r="28" spans="1:8" ht="15" customHeight="1">
      <c r="A28" s="44" t="s">
        <v>44</v>
      </c>
      <c r="B28" s="98" t="s">
        <v>52</v>
      </c>
      <c r="C28" s="99"/>
      <c r="D28" s="99"/>
      <c r="E28" s="99"/>
      <c r="F28" s="99"/>
      <c r="G28" s="99"/>
      <c r="H28" s="99"/>
    </row>
    <row r="29" spans="1:8" ht="15" customHeight="1">
      <c r="A29" s="65"/>
      <c r="B29" s="68"/>
      <c r="C29" s="68"/>
      <c r="D29" s="65"/>
      <c r="E29" s="65"/>
      <c r="F29" s="65"/>
      <c r="G29" s="65"/>
      <c r="H29" s="65"/>
    </row>
    <row r="30" spans="1:8" ht="15" customHeight="1">
      <c r="A30" s="65"/>
      <c r="B30" s="65"/>
      <c r="C30" s="104" t="s">
        <v>0</v>
      </c>
      <c r="D30" s="105"/>
      <c r="E30" s="104" t="s">
        <v>1</v>
      </c>
      <c r="F30" s="105"/>
      <c r="G30" s="65"/>
      <c r="H30" s="65"/>
    </row>
    <row r="31" spans="1:8" ht="46.5" customHeight="1">
      <c r="A31" s="65"/>
      <c r="B31" s="65"/>
      <c r="C31" s="46" t="s">
        <v>53</v>
      </c>
      <c r="D31" s="22" t="s">
        <v>49</v>
      </c>
      <c r="E31" s="46" t="s">
        <v>53</v>
      </c>
      <c r="F31" s="22" t="s">
        <v>49</v>
      </c>
      <c r="G31" s="65"/>
      <c r="H31" s="65"/>
    </row>
    <row r="32" spans="1:8" ht="15" customHeight="1">
      <c r="A32" s="65"/>
      <c r="B32" s="65"/>
      <c r="C32" s="51">
        <v>41966</v>
      </c>
      <c r="D32" s="51">
        <v>11.33</v>
      </c>
      <c r="E32" s="51">
        <v>39997</v>
      </c>
      <c r="F32" s="51">
        <v>11.24</v>
      </c>
      <c r="G32" s="65"/>
      <c r="H32" s="65"/>
    </row>
    <row r="33" spans="1:9" ht="15" customHeight="1">
      <c r="A33" s="65"/>
      <c r="B33" s="65"/>
      <c r="C33" s="65"/>
      <c r="D33" s="65"/>
      <c r="E33" s="65"/>
      <c r="F33" s="65"/>
      <c r="G33" s="65"/>
      <c r="H33" s="65"/>
    </row>
    <row r="34" spans="1:9" ht="15" customHeight="1">
      <c r="A34" s="44" t="s">
        <v>45</v>
      </c>
      <c r="B34" s="98" t="s">
        <v>37</v>
      </c>
      <c r="C34" s="99"/>
      <c r="D34" s="99"/>
      <c r="E34" s="99"/>
      <c r="F34" s="99"/>
      <c r="G34" s="99"/>
      <c r="H34" s="99"/>
    </row>
    <row r="35" spans="1:9" ht="15" customHeight="1">
      <c r="A35" s="65"/>
      <c r="B35" s="69"/>
      <c r="C35" s="69"/>
      <c r="D35" s="69"/>
      <c r="E35" s="69"/>
      <c r="F35" s="69"/>
      <c r="G35" s="69"/>
      <c r="H35" s="65"/>
    </row>
    <row r="36" spans="1:9" ht="15" customHeight="1">
      <c r="A36" s="108" t="s">
        <v>3</v>
      </c>
      <c r="B36" s="108" t="s">
        <v>7</v>
      </c>
      <c r="C36" s="108"/>
      <c r="D36" s="108"/>
      <c r="E36" s="108" t="s">
        <v>41</v>
      </c>
      <c r="F36" s="108" t="s">
        <v>8</v>
      </c>
      <c r="G36" s="108" t="s">
        <v>8</v>
      </c>
      <c r="H36" s="65"/>
    </row>
    <row r="37" spans="1:9" ht="15" customHeight="1">
      <c r="A37" s="108"/>
      <c r="B37" s="20" t="s">
        <v>4</v>
      </c>
      <c r="C37" s="20" t="s">
        <v>5</v>
      </c>
      <c r="D37" s="20" t="s">
        <v>6</v>
      </c>
      <c r="E37" s="108"/>
      <c r="F37" s="108"/>
      <c r="G37" s="108"/>
      <c r="H37" s="65"/>
    </row>
    <row r="38" spans="1:9" ht="15" customHeight="1">
      <c r="A38" s="108"/>
      <c r="B38" s="17" t="s">
        <v>29</v>
      </c>
      <c r="C38" s="17" t="s">
        <v>32</v>
      </c>
      <c r="D38" s="17" t="s">
        <v>30</v>
      </c>
      <c r="E38" s="17" t="s">
        <v>30</v>
      </c>
      <c r="F38" s="17" t="s">
        <v>30</v>
      </c>
      <c r="G38" s="17" t="s">
        <v>31</v>
      </c>
      <c r="H38" s="65"/>
      <c r="I38" s="42"/>
    </row>
    <row r="39" spans="1:9" ht="15" customHeight="1">
      <c r="A39" s="4" t="s">
        <v>0</v>
      </c>
      <c r="B39" s="25">
        <v>4358.5406620000003</v>
      </c>
      <c r="C39" s="36">
        <f>D39/B39</f>
        <v>1.6196854876215905</v>
      </c>
      <c r="D39" s="25">
        <v>7059.4650574500001</v>
      </c>
      <c r="E39" s="25">
        <v>407.43345146000001</v>
      </c>
      <c r="F39" s="25">
        <f>D39-E39</f>
        <v>6652.0316059899997</v>
      </c>
      <c r="G39" s="25">
        <f>F39*1.18</f>
        <v>7849.3972950681991</v>
      </c>
      <c r="H39" s="65"/>
    </row>
    <row r="40" spans="1:9" ht="15" customHeight="1">
      <c r="A40" s="4" t="s">
        <v>1</v>
      </c>
      <c r="B40" s="25">
        <v>4290.7453329999998</v>
      </c>
      <c r="C40" s="36">
        <f>D40/B40</f>
        <v>1.5760468608962768</v>
      </c>
      <c r="D40" s="25">
        <v>6762.4157129799996</v>
      </c>
      <c r="E40" s="25">
        <v>376.04865501</v>
      </c>
      <c r="F40" s="25">
        <f>D40-E40</f>
        <v>6386.3670579699992</v>
      </c>
      <c r="G40" s="25">
        <f t="shared" ref="G40:G41" si="2">F40*1.18</f>
        <v>7535.9131284045989</v>
      </c>
      <c r="H40" s="65"/>
    </row>
    <row r="41" spans="1:9" ht="15" customHeight="1">
      <c r="A41" s="21" t="s">
        <v>2</v>
      </c>
      <c r="B41" s="45">
        <f>B39+B40</f>
        <v>8649.2859950000002</v>
      </c>
      <c r="C41" s="37">
        <f>D41/B41</f>
        <v>1.5980371996509521</v>
      </c>
      <c r="D41" s="45">
        <f>D40+D39</f>
        <v>13821.88077043</v>
      </c>
      <c r="E41" s="45">
        <f>E40+E39</f>
        <v>783.48210646999996</v>
      </c>
      <c r="F41" s="45">
        <f>D41-E41</f>
        <v>13038.398663960001</v>
      </c>
      <c r="G41" s="45">
        <f t="shared" si="2"/>
        <v>15385.3104234728</v>
      </c>
      <c r="H41" s="65"/>
    </row>
    <row r="42" spans="1:9" ht="15" customHeight="1">
      <c r="A42" s="62"/>
      <c r="B42" s="63"/>
      <c r="C42" s="64"/>
      <c r="D42" s="63"/>
      <c r="E42" s="63"/>
      <c r="F42" s="63"/>
      <c r="G42" s="63"/>
      <c r="H42" s="65"/>
    </row>
    <row r="43" spans="1:9" ht="15" customHeight="1">
      <c r="A43" s="62"/>
      <c r="B43" s="63"/>
      <c r="C43" s="64"/>
      <c r="D43" s="63"/>
      <c r="E43" s="63"/>
      <c r="F43" s="63"/>
      <c r="G43" s="63"/>
      <c r="H43" s="65"/>
    </row>
    <row r="44" spans="1:9" ht="15" customHeight="1">
      <c r="A44" s="61" t="s">
        <v>48</v>
      </c>
      <c r="B44" s="98" t="s">
        <v>39</v>
      </c>
      <c r="C44" s="99"/>
      <c r="D44" s="99"/>
      <c r="E44" s="99"/>
      <c r="F44" s="99"/>
      <c r="G44" s="99"/>
      <c r="H44" s="99"/>
    </row>
    <row r="45" spans="1:9" ht="15" customHeight="1">
      <c r="A45" s="65"/>
      <c r="B45" s="68"/>
      <c r="C45" s="68"/>
      <c r="D45" s="68"/>
      <c r="E45" s="68"/>
      <c r="F45" s="68"/>
      <c r="G45" s="68"/>
      <c r="H45" s="68"/>
    </row>
    <row r="46" spans="1:9" ht="15" customHeight="1">
      <c r="A46" s="100"/>
      <c r="B46" s="102" t="s">
        <v>21</v>
      </c>
      <c r="C46" s="104" t="s">
        <v>0</v>
      </c>
      <c r="D46" s="105"/>
      <c r="E46" s="104" t="s">
        <v>1</v>
      </c>
      <c r="F46" s="105"/>
      <c r="G46" s="106" t="s">
        <v>46</v>
      </c>
      <c r="H46" s="106"/>
    </row>
    <row r="47" spans="1:9" ht="15" customHeight="1">
      <c r="A47" s="101"/>
      <c r="B47" s="103"/>
      <c r="C47" s="18" t="s">
        <v>17</v>
      </c>
      <c r="D47" s="18" t="s">
        <v>18</v>
      </c>
      <c r="E47" s="19" t="s">
        <v>17</v>
      </c>
      <c r="F47" s="18" t="s">
        <v>18</v>
      </c>
      <c r="G47" s="24" t="s">
        <v>17</v>
      </c>
      <c r="H47" s="18" t="s">
        <v>18</v>
      </c>
    </row>
    <row r="48" spans="1:9" ht="15" customHeight="1">
      <c r="A48" s="92"/>
      <c r="B48" s="5" t="s">
        <v>14</v>
      </c>
      <c r="C48" s="14">
        <v>635.9</v>
      </c>
      <c r="D48" s="14">
        <v>1.88</v>
      </c>
      <c r="E48" s="14">
        <v>1175.4000000000001</v>
      </c>
      <c r="F48" s="14">
        <v>2.88</v>
      </c>
      <c r="G48" s="14">
        <v>1811.3</v>
      </c>
      <c r="H48" s="14">
        <v>2.4300000000000002</v>
      </c>
    </row>
    <row r="49" spans="1:8" ht="15" customHeight="1">
      <c r="A49" s="92"/>
      <c r="B49" s="5" t="s">
        <v>15</v>
      </c>
      <c r="C49" s="14">
        <v>1.2</v>
      </c>
      <c r="D49" s="14">
        <v>0.75</v>
      </c>
      <c r="E49" s="14">
        <v>184.7</v>
      </c>
      <c r="F49" s="14">
        <v>3.67</v>
      </c>
      <c r="G49" s="14">
        <v>185.9</v>
      </c>
      <c r="H49" s="14">
        <v>3.58</v>
      </c>
    </row>
    <row r="50" spans="1:8" ht="15" customHeight="1">
      <c r="A50" s="92"/>
      <c r="B50" s="5" t="s">
        <v>20</v>
      </c>
      <c r="C50" s="14">
        <v>1719.3</v>
      </c>
      <c r="D50" s="14">
        <v>4.3899999999999997</v>
      </c>
      <c r="E50" s="14">
        <v>2152.3000000000002</v>
      </c>
      <c r="F50" s="14">
        <v>14.96</v>
      </c>
      <c r="G50" s="14">
        <v>3871.6</v>
      </c>
      <c r="H50" s="14">
        <v>7.23</v>
      </c>
    </row>
    <row r="51" spans="1:8" ht="15" customHeight="1">
      <c r="A51" s="92"/>
      <c r="B51" s="10" t="s">
        <v>16</v>
      </c>
      <c r="C51" s="26">
        <v>2002.2</v>
      </c>
      <c r="D51" s="14">
        <v>9.83</v>
      </c>
      <c r="E51" s="26">
        <v>824.6</v>
      </c>
      <c r="F51" s="14">
        <v>18.149999999999999</v>
      </c>
      <c r="G51" s="26">
        <v>2826.8</v>
      </c>
      <c r="H51" s="14">
        <v>11.35</v>
      </c>
    </row>
    <row r="52" spans="1:8" ht="15" customHeight="1">
      <c r="A52" s="93"/>
      <c r="B52" s="9" t="s">
        <v>19</v>
      </c>
      <c r="C52" s="13">
        <v>4358.6000000000004</v>
      </c>
      <c r="D52" s="13">
        <v>10.19</v>
      </c>
      <c r="E52" s="13">
        <v>4337</v>
      </c>
      <c r="F52" s="13">
        <v>10.48</v>
      </c>
      <c r="G52" s="13">
        <v>8695.6</v>
      </c>
      <c r="H52" s="13">
        <v>10.33</v>
      </c>
    </row>
    <row r="53" spans="1:8" ht="15" customHeight="1">
      <c r="A53" s="5" t="s">
        <v>12</v>
      </c>
      <c r="B53" s="5"/>
      <c r="C53" s="26">
        <v>4755</v>
      </c>
      <c r="D53" s="26">
        <v>11.33</v>
      </c>
      <c r="E53" s="26">
        <v>4497</v>
      </c>
      <c r="F53" s="14">
        <v>11.24</v>
      </c>
      <c r="G53" s="26">
        <v>9252</v>
      </c>
      <c r="H53" s="14">
        <v>11.29</v>
      </c>
    </row>
    <row r="54" spans="1:8" ht="15" customHeight="1">
      <c r="A54" s="5" t="s">
        <v>13</v>
      </c>
      <c r="B54" s="5"/>
      <c r="C54" s="26">
        <v>-487.83</v>
      </c>
      <c r="D54" s="26">
        <v>-1.1399999999999999</v>
      </c>
      <c r="E54" s="26">
        <v>-315.24</v>
      </c>
      <c r="F54" s="14">
        <v>-0.76</v>
      </c>
      <c r="G54" s="26">
        <v>-806.66</v>
      </c>
      <c r="H54" s="14">
        <v>-0.96</v>
      </c>
    </row>
    <row r="55" spans="1:8" ht="76.5" customHeight="1">
      <c r="A55" s="15" t="s">
        <v>28</v>
      </c>
      <c r="B55" s="5"/>
      <c r="C55" s="118">
        <v>10.19</v>
      </c>
      <c r="D55" s="119"/>
      <c r="E55" s="117">
        <v>10.48</v>
      </c>
      <c r="F55" s="117"/>
      <c r="G55" s="117">
        <v>10.33</v>
      </c>
      <c r="H55" s="117"/>
    </row>
    <row r="56" spans="1:8" ht="15" customHeight="1"/>
    <row r="57" spans="1:8" ht="15" customHeight="1"/>
    <row r="58" spans="1:8" ht="15" customHeight="1"/>
    <row r="59" spans="1:8" ht="15" customHeight="1"/>
  </sheetData>
  <mergeCells count="34">
    <mergeCell ref="B1:H1"/>
    <mergeCell ref="B44:H44"/>
    <mergeCell ref="B46:B47"/>
    <mergeCell ref="C46:D46"/>
    <mergeCell ref="G55:H55"/>
    <mergeCell ref="C55:D55"/>
    <mergeCell ref="E55:F55"/>
    <mergeCell ref="E3:F3"/>
    <mergeCell ref="B3:B4"/>
    <mergeCell ref="C3:D3"/>
    <mergeCell ref="B28:H28"/>
    <mergeCell ref="B36:D36"/>
    <mergeCell ref="E36:E37"/>
    <mergeCell ref="B34:H34"/>
    <mergeCell ref="F36:F37"/>
    <mergeCell ref="G3:H3"/>
    <mergeCell ref="G46:H46"/>
    <mergeCell ref="G36:G37"/>
    <mergeCell ref="E46:F46"/>
    <mergeCell ref="A13:A17"/>
    <mergeCell ref="A46:A47"/>
    <mergeCell ref="A48:A52"/>
    <mergeCell ref="A3:A4"/>
    <mergeCell ref="E30:F30"/>
    <mergeCell ref="C30:D30"/>
    <mergeCell ref="A36:A38"/>
    <mergeCell ref="A5:A9"/>
    <mergeCell ref="A11:A12"/>
    <mergeCell ref="G11:H11"/>
    <mergeCell ref="B22:E24"/>
    <mergeCell ref="B11:B12"/>
    <mergeCell ref="C11:D11"/>
    <mergeCell ref="E11:F11"/>
    <mergeCell ref="B20:H20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2014</vt:lpstr>
      <vt:lpstr>2013</vt:lpstr>
      <vt:lpstr>2012</vt:lpstr>
      <vt:lpstr>2011</vt:lpstr>
      <vt:lpstr>'2011'!Область_печати</vt:lpstr>
      <vt:lpstr>'2012'!Область_печати</vt:lpstr>
      <vt:lpstr>'2013'!Область_печати</vt:lpstr>
    </vt:vector>
  </TitlesOfParts>
  <Company>МОЭСК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YankovSS</dc:creator>
  <cp:lastModifiedBy>Богачева Любовь Викторовна</cp:lastModifiedBy>
  <cp:lastPrinted>2014-02-24T06:58:53Z</cp:lastPrinted>
  <dcterms:created xsi:type="dcterms:W3CDTF">2013-11-01T09:12:23Z</dcterms:created>
  <dcterms:modified xsi:type="dcterms:W3CDTF">2014-04-28T06:51:47Z</dcterms:modified>
</cp:coreProperties>
</file>